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6750" windowWidth="11265" xWindow="0" yWindow="0"/>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データシート" sheetId="9" state="hidden"/>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AM36" i="10"/>
  <c r="C36" i="10"/>
  <c r="BE35" i="10"/>
  <c r="AM35" i="10"/>
  <c r="C35" i="10"/>
  <c r="CO34" i="10"/>
  <c r="CO35" i="10" s="1"/>
  <c r="CO36" i="10" s="1"/>
  <c r="CO37" i="10" s="1"/>
  <c r="BW34" i="10"/>
  <c r="BW35" i="10" s="1"/>
  <c r="BW36" i="10" s="1"/>
  <c r="BW37" i="10" s="1"/>
  <c r="BW38" i="10" s="1"/>
  <c r="BE34" i="10"/>
  <c r="AM34" i="10"/>
  <c r="C34" i="10"/>
  <c r="U34" i="10" s="1"/>
  <c r="U35" i="10" s="1"/>
  <c r="U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<sst xmlns="http://schemas.openxmlformats.org/spreadsheetml/2006/main" count="1169" uniqueCount="561">
  <si>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</si>
  <si>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</si>
  <si>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</si>
  <si>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</si>
  <si>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</si>
  <si>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</si>
  <si>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</si>
  <si>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</si>
  <si>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</si>
  <si>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</si>
  <si>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</si>
  <si>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</si>
  <si>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</si>
  <si>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</si>
  <si>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</si>
  <si>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</si>
  <si>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</si>
  <si>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</si>
  <si>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</si>
  <si>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</si>
  <si>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</si>
  <si>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</si>
  <si>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</si>
  <si>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</si>
  <si>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</si>
  <si>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</si>
  <si>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</si>
  <si>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</si>
  <si>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</si>
  <si>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</si>
  <si>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</si>
  <si>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</si>
  <si>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</si>
  <si>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</si>
  <si>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</si>
  <si>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</si>
  <si>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</si>
  <si>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</si>
  <si>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</si>
  <si>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</si>
  <si>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</si>
  <si>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</si>
  <si>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</si>
  <si>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</si>
  <si>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</si>
  <si>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</si>
  <si>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</si>
  <si>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</si>
  <si>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</si>
  <si>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</si>
  <si>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</si>
  <si>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</si>
  <si>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</si>
  <si>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</si>
  <si>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</si>
  <si>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</si>
  <si>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</si>
  <si>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</si>
  <si>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</si>
  <si>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</si>
  <si>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</si>
  <si>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</si>
  <si>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</si>
  <si>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</si>
  <si>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</si>
  <si>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</si>
  <si>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</si>
  <si>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</si>
  <si>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</si>
  <si>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</si>
  <si>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</si>
  <si>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</si>
  <si>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</si>
  <si>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</si>
  <si>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</si>
  <si>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</si>
  <si>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</si>
  <si>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</si>
  <si>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</si>
  <si>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</si>
  <si>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</si>
  <si>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</si>
  <si>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</si>
  <si>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</si>
  <si>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</si>
  <si>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</si>
  <si>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</si>
  <si>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</si>
  <si>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</si>
  <si>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</si>
  <si>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</si>
  <si>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</si>
  <si>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</si>
  <si>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</si>
  <si>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北区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</si>
  <si>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</si>
  <si>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</si>
  <si>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</si>
  <si>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</si>
  <si>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</si>
  <si>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</si>
  <si>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</si>
  <si>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</si>
  <si>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</si>
  <si>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</si>
  <si>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</si>
  <si>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</si>
  <si>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</si>
  <si>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</si>
  <si>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</si>
  <si>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</si>
  <si>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</si>
  <si>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</si>
  <si>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</si>
  <si>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</si>
  <si>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</si>
  <si>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</si>
  <si>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</si>
  <si>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</si>
  <si>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</si>
  <si>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</si>
  <si>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</si>
  <si>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</si>
  <si>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</si>
  <si>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</si>
  <si>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</si>
  <si>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</si>
  <si>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</si>
  <si>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</si>
  <si>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</si>
  <si>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</si>
  <si>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</si>
  <si>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</si>
  <si>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</si>
  <si>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</si>
  <si>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</si>
  <si>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</si>
  <si>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</si>
  <si>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</si>
  <si>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</si>
  <si>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</si>
  <si>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</si>
  <si>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</si>
  <si>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</si>
  <si>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</si>
  <si>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</si>
  <si>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</si>
  <si>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</si>
  <si>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</si>
  <si>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</si>
  <si>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</si>
  <si>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</si>
  <si>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</si>
  <si>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</si>
  <si>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</si>
  <si>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</si>
  <si>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</si>
  <si>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</si>
  <si>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</si>
  <si>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</si>
  <si>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</si>
  <si>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</si>
  <si>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</si>
  <si>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</si>
  <si>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</si>
  <si>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</si>
  <si>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</si>
  <si>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</si>
  <si>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</si>
  <si>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</si>
  <si>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</si>
  <si>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</si>
  <si>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</si>
  <si>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</si>
  <si>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</si>
  <si>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</si>
  <si>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</si>
  <si>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</si>
  <si>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</si>
  <si>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</si>
  <si>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</si>
  <si>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</si>
  <si>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</si>
  <si>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</si>
  <si>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</si>
  <si>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</si>
  <si>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</si>
  <si>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</si>
  <si>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</si>
  <si>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</si>
  <si>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</si>
  <si>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</si>
  <si>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</si>
  <si>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</si>
  <si>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</si>
  <si>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</si>
  <si>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</si>
  <si>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</si>
  <si>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</si>
  <si>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</si>
  <si>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</si>
  <si>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</si>
  <si>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</si>
  <si>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東京都北区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</si>
  <si>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</si>
  <si>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</si>
  <si>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</si>
  <si>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</si>
  <si>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</si>
  <si>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</si>
  <si>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</si>
  <si>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</si>
  <si>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</si>
  <si>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</si>
  <si>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</si>
  <si>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</si>
  <si>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</si>
  <si>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</si>
  <si>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</si>
  <si>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</si>
  <si>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</si>
  <si>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</si>
  <si>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</si>
  <si>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</si>
  <si>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</si>
  <si>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</si>
  <si>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</si>
  <si>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</si>
  <si>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</si>
  <si>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</si>
  <si>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</si>
  <si>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</si>
  <si>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</si>
  <si>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</si>
  <si>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</si>
  <si>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</si>
  <si>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</si>
  <si>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</si>
  <si>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</si>
  <si>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</si>
  <si>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</si>
  <si>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</si>
  <si>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</si>
  <si>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</si>
  <si>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</si>
  <si>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</si>
  <si>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</si>
  <si>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</si>
  <si>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</si>
  <si>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</si>
  <si>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</si>
  <si>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</si>
  <si>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</si>
  <si>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</si>
  <si>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</si>
  <si>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</si>
  <si>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</si>
  <si>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</si>
  <si>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</si>
  <si>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</si>
  <si>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</si>
  <si>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</si>
  <si>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</si>
  <si>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</si>
  <si>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</si>
  <si>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</si>
  <si>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</si>
  <si>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</si>
  <si>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</si>
  <si>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</si>
  <si>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</si>
  <si>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</si>
  <si>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</si>
  <si>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</si>
  <si>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</si>
  <si>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</si>
  <si>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</si>
  <si>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</si>
  <si>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</si>
  <si>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</si>
  <si>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</si>
  <si>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</si>
  <si>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</si>
  <si>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</si>
  <si>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</si>
  <si>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</si>
  <si>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</si>
  <si>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</si>
  <si>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</si>
  <si>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</si>
  <si>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</si>
  <si>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</si>
  <si>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</si>
  <si>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</si>
  <si>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</si>
  <si>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</si>
  <si>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</si>
  <si>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</si>
  <si>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</si>
  <si>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</si>
  <si>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</si>
  <si>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</si>
  <si>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</si>
  <si>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</si>
  <si>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</si>
  <si>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</si>
  <si>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</si>
  <si>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</si>
  <si>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</si>
  <si>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</si>
  <si>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</si>
  <si>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</si>
  <si>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</si>
  <si>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</si>
  <si>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</si>
  <si>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</si>
  <si>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</si>
  <si>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</si>
  <si>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</si>
  <si>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</si>
  <si>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</si>
  <si>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</si>
  <si>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</si>
  <si>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駐車場整備</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</si>
  <si>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</si>
  <si>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</si>
  <si>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</si>
  <si>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</si>
  <si>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</si>
  <si>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</si>
  <si>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</si>
  <si>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</si>
  <si>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</si>
  <si>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</si>
  <si>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</si>
  <si>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</si>
  <si>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</si>
  <si>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</si>
  <si>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</si>
  <si>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</si>
  <si>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</si>
  <si>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</si>
  <si>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</si>
  <si>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</si>
  <si>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</si>
  <si>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</si>
  <si>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</si>
  <si>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</si>
  <si>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</si>
  <si>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</si>
  <si>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</si>
  <si>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</si>
  <si>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</si>
  <si>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</si>
  <si>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東京都北区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</si>
  <si>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</si>
  <si>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</si>
  <si>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</si>
  <si>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</si>
  <si>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</si>
  <si>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</si>
  <si>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</si>
  <si>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</si>
  <si>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</si>
  <si>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</si>
  <si>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</si>
  <si>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</si>
  <si>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</si>
  <si>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</si>
  <si>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</si>
  <si>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</si>
  <si>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</si>
  <si>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</si>
  <si>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</si>
  <si>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</si>
  <si>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</si>
  <si>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</si>
  <si>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</si>
  <si>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</si>
  <si>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</si>
  <si>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</si>
  <si>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</si>
  <si>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</si>
  <si>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</si>
  <si>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</si>
  <si>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</si>
  <si>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</si>
  <si>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</si>
  <si>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</si>
  <si>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</si>
  <si>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</si>
  <si>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</si>
  <si>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</si>
  <si>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</si>
  <si>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</si>
  <si>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</si>
  <si>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</si>
  <si>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</si>
  <si>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</si>
  <si>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</si>
  <si>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</si>
  <si>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</si>
  <si>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</si>
  <si>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</si>
  <si>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</si>
  <si>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</si>
  <si>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</si>
  <si>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</si>
  <si>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</si>
  <si>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</si>
  <si>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</si>
  <si>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</si>
  <si>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</si>
  <si>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</si>
  <si>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</si>
  <si>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</si>
  <si>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</si>
  <si>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</si>
  <si>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</si>
  <si>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</si>
  <si>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</si>
  <si>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</si>
  <si>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</si>
  <si>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</si>
  <si>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</si>
  <si>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</si>
  <si>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</si>
  <si>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</si>
  <si>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</si>
  <si>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</si>
  <si>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</si>
  <si>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</si>
  <si>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</si>
  <si>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</si>
  <si>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</si>
  <si>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</si>
  <si>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</si>
  <si>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</si>
  <si>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</si>
  <si>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</si>
  <si>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</si>
  <si>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</si>
  <si>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</si>
  <si>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</si>
  <si>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</si>
  <si>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</si>
  <si>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</si>
  <si>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</si>
  <si>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</si>
  <si>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</si>
  <si>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</si>
  <si>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</si>
  <si>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</si>
  <si>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</si>
  <si>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</si>
  <si>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</si>
  <si>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</si>
  <si>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</si>
  <si>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</si>
  <si>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</si>
  <si>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</si>
  <si>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</si>
  <si>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</si>
  <si>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</si>
  <si>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</si>
  <si>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</si>
  <si>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</si>
  <si>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</si>
  <si>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</si>
  <si>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</si>
  <si>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</si>
  <si>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</si>
  <si>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</si>
  <si>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</si>
  <si>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</si>
  <si>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</si>
  <si>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</si>
  <si>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</si>
  <si>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</si>
  <si>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</si>
  <si>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</si>
  <si>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</si>
  <si>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</si>
  <si>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</si>
  <si>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</si>
  <si>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</si>
  <si>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</si>
  <si>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</si>
  <si>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</si>
  <si>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</si>
  <si>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</si>
  <si>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</si>
  <si>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</si>
  <si>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</si>
  <si>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</si>
  <si>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</si>
  <si>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</si>
  <si>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</si>
  <si>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</si>
  <si>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</si>
  <si>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</si>
  <si>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</si>
  <si>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</si>
  <si>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</si>
  <si>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</si>
  <si>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</si>
  <si>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</si>
  <si>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</si>
  <si>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</si>
  <si>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</si>
  <si>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</si>
  <si>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</si>
  <si>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</si>
  <si>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</si>
  <si>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</si>
  <si>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</si>
  <si>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</si>
  <si>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</si>
  <si>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</si>
  <si>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</si>
  <si>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</si>
  <si>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</si>
  <si>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</si>
  <si>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</si>
  <si>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</si>
  <si>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</si>
  <si>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2.53</t>
  </si>
  <si>
    <t>▲ 0.65</t>
  </si>
  <si>
    <t>▲ 1.39</t>
  </si>
  <si>
    <t>▲ 1.72</t>
  </si>
  <si>
    <t>▲ 3.78</t>
  </si>
  <si>
    <t>一般会計</t>
  </si>
  <si>
    <t>介護保険会計</t>
  </si>
  <si>
    <t>国民健康保険事業会計</t>
  </si>
  <si>
    <t>後期高齢者医療会計</t>
  </si>
  <si>
    <t>その他会計（赤字）</t>
  </si>
  <si>
    <t>その他会計（黒字）</t>
  </si>
  <si>
    <t>R01</t>
    <phoneticPr fontId="5"/>
  </si>
  <si>
    <t>R02</t>
    <phoneticPr fontId="5"/>
  </si>
  <si>
    <t>R03</t>
    <phoneticPr fontId="5"/>
  </si>
  <si>
    <t>R04</t>
    <phoneticPr fontId="5"/>
  </si>
  <si>
    <t>R05</t>
    <phoneticPr fontId="5"/>
  </si>
  <si>
    <t>-</t>
    <phoneticPr fontId="2"/>
  </si>
  <si>
    <t>特別区人事・厚生事務組合</t>
    <rPh sb="0" eb="3">
      <t>トクベツク</t>
    </rPh>
    <rPh sb="3" eb="5">
      <t>ジンジ</t>
    </rPh>
    <rPh sb="6" eb="8">
      <t>コウセイ</t>
    </rPh>
    <rPh sb="8" eb="10">
      <t>ジム</t>
    </rPh>
    <rPh sb="10" eb="12">
      <t>クミアイ</t>
    </rPh>
    <phoneticPr fontId="10"/>
  </si>
  <si>
    <t>特別区競馬組合</t>
    <rPh sb="0" eb="3">
      <t>トクベツク</t>
    </rPh>
    <rPh sb="3" eb="5">
      <t>ケイバ</t>
    </rPh>
    <rPh sb="5" eb="7">
      <t>クミアイ</t>
    </rPh>
    <phoneticPr fontId="10"/>
  </si>
  <si>
    <t>東京二十三区清掃一部事務組合</t>
    <rPh sb="0" eb="2">
      <t>トウキョウ</t>
    </rPh>
    <rPh sb="2" eb="6">
      <t>ニジュウサンク</t>
    </rPh>
    <rPh sb="6" eb="8">
      <t>セイソウ</t>
    </rPh>
    <rPh sb="8" eb="10">
      <t>イチブ</t>
    </rPh>
    <rPh sb="10" eb="12">
      <t>ジム</t>
    </rPh>
    <rPh sb="12" eb="14">
      <t>クミアイ</t>
    </rPh>
    <phoneticPr fontId="10"/>
  </si>
  <si>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10"/>
  </si>
  <si>
    <t>東京都後期高齢者医療広域連合（後期高齢者医療特別会計）</t>
    <rPh sb="0" eb="3">
      <t>トウキョウト</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</si>
  <si>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法適用</t>
    <rPh sb="0" eb="3">
      <t>ホウテキヨウ</t>
    </rPh>
    <phoneticPr fontId="2"/>
  </si>
  <si>
    <t>北区土地開発公社</t>
    <rPh sb="0" eb="2">
      <t>キタク</t>
    </rPh>
    <rPh sb="2" eb="4">
      <t>トチ</t>
    </rPh>
    <rPh sb="4" eb="6">
      <t>カイハツ</t>
    </rPh>
    <rPh sb="6" eb="8">
      <t>コウシャ</t>
    </rPh>
    <phoneticPr fontId="10"/>
  </si>
  <si>
    <t>東京都北区体育協会</t>
    <rPh sb="0" eb="3">
      <t>トウキョウト</t>
    </rPh>
    <rPh sb="3" eb="5">
      <t>キタク</t>
    </rPh>
    <rPh sb="5" eb="7">
      <t>タイイク</t>
    </rPh>
    <rPh sb="7" eb="9">
      <t>キョウカイ</t>
    </rPh>
    <phoneticPr fontId="10"/>
  </si>
  <si>
    <t>北区文化振興財団</t>
    <rPh sb="0" eb="2">
      <t>キタク</t>
    </rPh>
    <rPh sb="2" eb="4">
      <t>ブンカ</t>
    </rPh>
    <rPh sb="4" eb="6">
      <t>シンコウ</t>
    </rPh>
    <rPh sb="6" eb="8">
      <t>ザイダン</t>
    </rPh>
    <phoneticPr fontId="10"/>
  </si>
  <si>
    <t>東京広域勤労者サービスセンター</t>
    <rPh sb="0" eb="2">
      <t>トウキョウ</t>
    </rPh>
    <rPh sb="2" eb="4">
      <t>コウイキ</t>
    </rPh>
    <rPh sb="4" eb="7">
      <t>キンロウシャ</t>
    </rPh>
    <phoneticPr fontId="10"/>
  </si>
  <si>
    <t>〇</t>
    <phoneticPr fontId="2"/>
  </si>
  <si>
    <t>新庁舎整備基金</t>
    <rPh sb="0" eb="3">
      <t>シンチョウシャ</t>
    </rPh>
    <rPh sb="3" eb="5">
      <t>セイビ</t>
    </rPh>
    <rPh sb="5" eb="7">
      <t>キキン</t>
    </rPh>
    <phoneticPr fontId="3"/>
  </si>
  <si>
    <t>学校改築等基金</t>
    <rPh sb="0" eb="2">
      <t>ガッコウ</t>
    </rPh>
    <rPh sb="2" eb="4">
      <t>カイチク</t>
    </rPh>
    <rPh sb="4" eb="5">
      <t>ナド</t>
    </rPh>
    <rPh sb="5" eb="7">
      <t>キキン</t>
    </rPh>
    <phoneticPr fontId="39"/>
  </si>
  <si>
    <t>まちづくり基金</t>
    <rPh sb="5" eb="7">
      <t>キキン</t>
    </rPh>
    <phoneticPr fontId="39"/>
  </si>
  <si>
    <t>施設建設基金</t>
    <rPh sb="0" eb="2">
      <t>シセツ</t>
    </rPh>
    <rPh sb="2" eb="4">
      <t>ケンセツ</t>
    </rPh>
    <rPh sb="4" eb="6">
      <t>キキン</t>
    </rPh>
    <phoneticPr fontId="39"/>
  </si>
  <si>
    <t>住宅管理基金（～R5）
住宅建設等基金（R6～）</t>
    <rPh sb="0" eb="2">
      <t>ジュウタク</t>
    </rPh>
    <rPh sb="2" eb="4">
      <t>カンリ</t>
    </rPh>
    <rPh sb="4" eb="6">
      <t>キキン</t>
    </rPh>
    <rPh sb="12" eb="14">
      <t>ジュウタク</t>
    </rPh>
    <rPh sb="14" eb="16">
      <t>ケンセツ</t>
    </rPh>
    <rPh sb="16" eb="17">
      <t>トウ</t>
    </rPh>
    <rPh sb="17" eb="19">
      <t>キキン</t>
    </rPh>
    <phoneticPr fontId="39"/>
  </si>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</sst>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51681</c:v>
                </c:pt>
                <c:pt idx="1">
                  <c:v>50465</c:v>
                </c:pt>
                <c:pt idx="2">
                  <c:v>51679</c:v>
                </c:pt>
                <c:pt idx="3">
                  <c:v>49665</c:v>
                </c:pt>
                <c:pt idx="4">
                  <c:v>63439</c:v>
                </c:pt>
              </c:numCache>
            </c:numRef>
          </c:val>
          <c:smooth val="0"/>
          <c:extLst>
            <c:ext xmlns:c16="http://schemas.microsoft.com/office/drawing/2014/chart" uri="{C3380CC4-5D6E-409C-BE32-E72D297353CC}">
              <c16:uniqueId val="{00000000-1492-4EAF-B15F-15DE620E57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53103</c:v>
                </c:pt>
                <c:pt idx="1">
                  <c:v>47904</c:v>
                </c:pt>
                <c:pt idx="2">
                  <c:v>40368</c:v>
                </c:pt>
                <c:pt idx="3">
                  <c:v>42391</c:v>
                </c:pt>
                <c:pt idx="4">
                  <c:v>76737</c:v>
                </c:pt>
              </c:numCache>
            </c:numRef>
          </c:val>
          <c:smooth val="0"/>
          <c:extLst>
            <c:ext xmlns:c16="http://schemas.microsoft.com/office/drawing/2014/chart" uri="{C3380CC4-5D6E-409C-BE32-E72D297353CC}">
              <c16:uniqueId val="{00000001-1492-4EAF-B15F-15DE620E57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4.7</c:v>
                </c:pt>
                <c:pt idx="1">
                  <c:v>7.55</c:v>
                </c:pt>
                <c:pt idx="2">
                  <c:v>9.07</c:v>
                </c:pt>
                <c:pt idx="3">
                  <c:v>9.1</c:v>
                </c:pt>
                <c:pt idx="4">
                  <c:v>7.69</c:v>
                </c:pt>
              </c:numCache>
            </c:numRef>
          </c:val>
          <c:extLst>
            <c:ext xmlns:c16="http://schemas.microsoft.com/office/drawing/2014/chart" uri="{C3380CC4-5D6E-409C-BE32-E72D297353CC}">
              <c16:uniqueId val="{00000000-FBEC-4FBD-ABBC-F12043D9D6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20.07</c:v>
                </c:pt>
                <c:pt idx="1">
                  <c:v>19.63</c:v>
                </c:pt>
                <c:pt idx="2">
                  <c:v>19.25</c:v>
                </c:pt>
                <c:pt idx="3">
                  <c:v>20.88</c:v>
                </c:pt>
                <c:pt idx="4">
                  <c:v>21.05</c:v>
                </c:pt>
              </c:numCache>
            </c:numRef>
          </c:val>
          <c:extLst>
            <c:ext xmlns:c16="http://schemas.microsoft.com/office/drawing/2014/chart" uri="{C3380CC4-5D6E-409C-BE32-E72D297353CC}">
              <c16:uniqueId val="{00000001-FBEC-4FBD-ABBC-F12043D9D6A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-2.5299999999999998</c:v>
                </c:pt>
                <c:pt idx="1">
                  <c:v>-0.65</c:v>
                </c:pt>
                <c:pt idx="2">
                  <c:v>-1.39</c:v>
                </c:pt>
                <c:pt idx="3">
                  <c:v>-1.72</c:v>
                </c:pt>
                <c:pt idx="4">
                  <c:v>-3.78</c:v>
                </c:pt>
              </c:numCache>
            </c:numRef>
          </c:val>
          <c:smooth val="0"/>
          <c:extLst>
            <c:ext xmlns:c16="http://schemas.microsoft.com/office/drawing/2014/chart" uri="{C3380CC4-5D6E-409C-BE32-E72D297353CC}">
              <c16:uniqueId val="{00000002-FBEC-4FBD-ABBC-F12043D9D6A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E8-499E-8E48-DF74A3EE93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E8-499E-8E48-DF74A3EE93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E8-499E-8E48-DF74A3EE93B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9E8-499E-8E48-DF74A3EE93B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79E8-499E-8E48-DF74A3EE93BD}"/>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79E8-499E-8E48-DF74A3EE93BD}"/>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0.23</c:v>
                </c:pt>
                <c:pt idx="2">
                  <c:v>#N/A</c:v>
                </c:pt>
                <c:pt idx="3">
                  <c:v>0.26</c:v>
                </c:pt>
                <c:pt idx="4">
                  <c:v>#N/A</c:v>
                </c:pt>
                <c:pt idx="5">
                  <c:v>0.32</c:v>
                </c:pt>
                <c:pt idx="6">
                  <c:v>#N/A</c:v>
                </c:pt>
                <c:pt idx="7">
                  <c:v>0.24</c:v>
                </c:pt>
                <c:pt idx="8">
                  <c:v>#N/A</c:v>
                </c:pt>
                <c:pt idx="9">
                  <c:v>0.2</c:v>
                </c:pt>
              </c:numCache>
            </c:numRef>
          </c:val>
          <c:extLst>
            <c:ext xmlns:c16="http://schemas.microsoft.com/office/drawing/2014/chart" uri="{C3380CC4-5D6E-409C-BE32-E72D297353CC}">
              <c16:uniqueId val="{00000006-79E8-499E-8E48-DF74A3EE93BD}"/>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0.75</c:v>
                </c:pt>
                <c:pt idx="2">
                  <c:v>#N/A</c:v>
                </c:pt>
                <c:pt idx="3">
                  <c:v>0.63</c:v>
                </c:pt>
                <c:pt idx="4">
                  <c:v>#N/A</c:v>
                </c:pt>
                <c:pt idx="5">
                  <c:v>1.28</c:v>
                </c:pt>
                <c:pt idx="6">
                  <c:v>#N/A</c:v>
                </c:pt>
                <c:pt idx="7">
                  <c:v>0.67</c:v>
                </c:pt>
                <c:pt idx="8">
                  <c:v>#N/A</c:v>
                </c:pt>
                <c:pt idx="9">
                  <c:v>0.66</c:v>
                </c:pt>
              </c:numCache>
            </c:numRef>
          </c:val>
          <c:extLst>
            <c:ext xmlns:c16="http://schemas.microsoft.com/office/drawing/2014/chart" uri="{C3380CC4-5D6E-409C-BE32-E72D297353CC}">
              <c16:uniqueId val="{00000007-79E8-499E-8E48-DF74A3EE93BD}"/>
            </c:ext>
          </c:extLst>
        </c:ser>
        <c:ser>
          <c:idx val="8"/>
          <c:order val="8"/>
          <c:tx>
            <c:strRef>
              <c:f>データシート!$A$35</c:f>
              <c:strCache>
                <c:ptCount val="1"/>
                <c:pt idx="0">
                  <c:v>介護保険会計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2.31</c:v>
                </c:pt>
                <c:pt idx="2">
                  <c:v>#N/A</c:v>
                </c:pt>
                <c:pt idx="3">
                  <c:v>2.64</c:v>
                </c:pt>
                <c:pt idx="4">
                  <c:v>#N/A</c:v>
                </c:pt>
                <c:pt idx="5">
                  <c:v>2.12</c:v>
                </c:pt>
                <c:pt idx="6">
                  <c:v>#N/A</c:v>
                </c:pt>
                <c:pt idx="7">
                  <c:v>1.91</c:v>
                </c:pt>
                <c:pt idx="8">
                  <c:v>#N/A</c:v>
                </c:pt>
                <c:pt idx="9">
                  <c:v>1.36</c:v>
                </c:pt>
              </c:numCache>
            </c:numRef>
          </c:val>
          <c:extLst>
            <c:ext xmlns:c16="http://schemas.microsoft.com/office/drawing/2014/chart" uri="{C3380CC4-5D6E-409C-BE32-E72D297353CC}">
              <c16:uniqueId val="{00000008-79E8-499E-8E48-DF74A3EE93B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4.7</c:v>
                </c:pt>
                <c:pt idx="2">
                  <c:v>#N/A</c:v>
                </c:pt>
                <c:pt idx="3">
                  <c:v>7.54</c:v>
                </c:pt>
                <c:pt idx="4">
                  <c:v>#N/A</c:v>
                </c:pt>
                <c:pt idx="5">
                  <c:v>9.07</c:v>
                </c:pt>
                <c:pt idx="6">
                  <c:v>#N/A</c:v>
                </c:pt>
                <c:pt idx="7">
                  <c:v>9.09</c:v>
                </c:pt>
                <c:pt idx="8">
                  <c:v>#N/A</c:v>
                </c:pt>
                <c:pt idx="9">
                  <c:v>7.69</c:v>
                </c:pt>
              </c:numCache>
            </c:numRef>
          </c:val>
          <c:extLst>
            <c:ext xmlns:c16="http://schemas.microsoft.com/office/drawing/2014/chart" uri="{C3380CC4-5D6E-409C-BE32-E72D297353CC}">
              <c16:uniqueId val="{00000009-79E8-499E-8E48-DF74A3EE93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5991</c:v>
                </c:pt>
                <c:pt idx="5">
                  <c:v>5937</c:v>
                </c:pt>
                <c:pt idx="8">
                  <c:v>5744</c:v>
                </c:pt>
                <c:pt idx="11">
                  <c:v>5215</c:v>
                </c:pt>
                <c:pt idx="14">
                  <c:v>4764</c:v>
                </c:pt>
              </c:numCache>
            </c:numRef>
          </c:val>
          <c:extLst>
            <c:ext xmlns:c16="http://schemas.microsoft.com/office/drawing/2014/chart" uri="{C3380CC4-5D6E-409C-BE32-E72D297353CC}">
              <c16:uniqueId val="{00000000-3249-493E-95FD-89ADEED85D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249-493E-95FD-89ADEED85D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15</c:v>
                </c:pt>
                <c:pt idx="3">
                  <c:v>15</c:v>
                </c:pt>
                <c:pt idx="6">
                  <c:v>0</c:v>
                </c:pt>
                <c:pt idx="9">
                  <c:v>0</c:v>
                </c:pt>
                <c:pt idx="12">
                  <c:v>0</c:v>
                </c:pt>
              </c:numCache>
            </c:numRef>
          </c:val>
          <c:extLst>
            <c:ext xmlns:c16="http://schemas.microsoft.com/office/drawing/2014/chart" uri="{C3380CC4-5D6E-409C-BE32-E72D297353CC}">
              <c16:uniqueId val="{00000002-3249-493E-95FD-89ADEED85D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100</c:v>
                </c:pt>
                <c:pt idx="3">
                  <c:v>112</c:v>
                </c:pt>
                <c:pt idx="6">
                  <c:v>102</c:v>
                </c:pt>
                <c:pt idx="9">
                  <c:v>102</c:v>
                </c:pt>
                <c:pt idx="12">
                  <c:v>128</c:v>
                </c:pt>
              </c:numCache>
            </c:numRef>
          </c:val>
          <c:extLst>
            <c:ext xmlns:c16="http://schemas.microsoft.com/office/drawing/2014/chart" uri="{C3380CC4-5D6E-409C-BE32-E72D297353CC}">
              <c16:uniqueId val="{00000003-3249-493E-95FD-89ADEED85D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49-493E-95FD-89ADEED85D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87</c:v>
                </c:pt>
                <c:pt idx="3">
                  <c:v>167</c:v>
                </c:pt>
                <c:pt idx="6">
                  <c:v>156</c:v>
                </c:pt>
                <c:pt idx="9">
                  <c:v>194</c:v>
                </c:pt>
                <c:pt idx="12">
                  <c:v>194</c:v>
                </c:pt>
              </c:numCache>
            </c:numRef>
          </c:val>
          <c:extLst>
            <c:ext xmlns:c16="http://schemas.microsoft.com/office/drawing/2014/chart" uri="{C3380CC4-5D6E-409C-BE32-E72D297353CC}">
              <c16:uniqueId val="{00000005-3249-493E-95FD-89ADEED85D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249-493E-95FD-89ADEED85D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3201</c:v>
                </c:pt>
                <c:pt idx="3">
                  <c:v>3136</c:v>
                </c:pt>
                <c:pt idx="6">
                  <c:v>3174</c:v>
                </c:pt>
                <c:pt idx="9">
                  <c:v>3110</c:v>
                </c:pt>
                <c:pt idx="12">
                  <c:v>3069</c:v>
                </c:pt>
              </c:numCache>
            </c:numRef>
          </c:val>
          <c:extLst>
            <c:ext xmlns:c16="http://schemas.microsoft.com/office/drawing/2014/chart" uri="{C3380CC4-5D6E-409C-BE32-E72D297353CC}">
              <c16:uniqueId val="{00000007-3249-493E-95FD-89ADEED85D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-2588</c:v>
                </c:pt>
                <c:pt idx="2">
                  <c:v>#N/A</c:v>
                </c:pt>
                <c:pt idx="3">
                  <c:v>#N/A</c:v>
                </c:pt>
                <c:pt idx="4">
                  <c:v>-2507</c:v>
                </c:pt>
                <c:pt idx="5">
                  <c:v>#N/A</c:v>
                </c:pt>
                <c:pt idx="6">
                  <c:v>#N/A</c:v>
                </c:pt>
                <c:pt idx="7">
                  <c:v>-2312</c:v>
                </c:pt>
                <c:pt idx="8">
                  <c:v>#N/A</c:v>
                </c:pt>
                <c:pt idx="9">
                  <c:v>#N/A</c:v>
                </c:pt>
                <c:pt idx="10">
                  <c:v>-1809</c:v>
                </c:pt>
                <c:pt idx="11">
                  <c:v>#N/A</c:v>
                </c:pt>
                <c:pt idx="12">
                  <c:v>#N/A</c:v>
                </c:pt>
                <c:pt idx="13">
                  <c:v>-1373</c:v>
                </c:pt>
                <c:pt idx="14">
                  <c:v>#N/A</c:v>
                </c:pt>
              </c:numCache>
            </c:numRef>
          </c:val>
          <c:smooth val="0"/>
          <c:extLst>
            <c:ext xmlns:c16="http://schemas.microsoft.com/office/drawing/2014/chart" uri="{C3380CC4-5D6E-409C-BE32-E72D297353CC}">
              <c16:uniqueId val="{00000008-3249-493E-95FD-89ADEED85D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49380</c:v>
                </c:pt>
                <c:pt idx="5">
                  <c:v>46327</c:v>
                </c:pt>
                <c:pt idx="8">
                  <c:v>50393</c:v>
                </c:pt>
                <c:pt idx="11">
                  <c:v>49105</c:v>
                </c:pt>
                <c:pt idx="14">
                  <c:v>46662</c:v>
                </c:pt>
              </c:numCache>
            </c:numRef>
          </c:val>
          <c:extLst>
            <c:ext xmlns:c16="http://schemas.microsoft.com/office/drawing/2014/chart" uri="{C3380CC4-5D6E-409C-BE32-E72D297353CC}">
              <c16:uniqueId val="{00000000-D36A-4D84-8129-A371C75E40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36A-4D84-8129-A371C75E40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66420</c:v>
                </c:pt>
                <c:pt idx="5">
                  <c:v>64219</c:v>
                </c:pt>
                <c:pt idx="8">
                  <c:v>67830</c:v>
                </c:pt>
                <c:pt idx="11">
                  <c:v>80925</c:v>
                </c:pt>
                <c:pt idx="14">
                  <c:v>82708</c:v>
                </c:pt>
              </c:numCache>
            </c:numRef>
          </c:val>
          <c:extLst>
            <c:ext xmlns:c16="http://schemas.microsoft.com/office/drawing/2014/chart" uri="{C3380CC4-5D6E-409C-BE32-E72D297353CC}">
              <c16:uniqueId val="{00000002-D36A-4D84-8129-A371C75E40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6A-4D84-8129-A371C75E40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6A-4D84-8129-A371C75E40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6A-4D84-8129-A371C75E40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13977</c:v>
                </c:pt>
                <c:pt idx="3">
                  <c:v>15327</c:v>
                </c:pt>
                <c:pt idx="6">
                  <c:v>13984</c:v>
                </c:pt>
                <c:pt idx="9">
                  <c:v>14851</c:v>
                </c:pt>
                <c:pt idx="12">
                  <c:v>15292</c:v>
                </c:pt>
              </c:numCache>
            </c:numRef>
          </c:val>
          <c:extLst>
            <c:ext xmlns:c16="http://schemas.microsoft.com/office/drawing/2014/chart" uri="{C3380CC4-5D6E-409C-BE32-E72D297353CC}">
              <c16:uniqueId val="{00000006-D36A-4D84-8129-A371C75E40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1247</c:v>
                </c:pt>
                <c:pt idx="3">
                  <c:v>1456</c:v>
                </c:pt>
                <c:pt idx="6">
                  <c:v>1569</c:v>
                </c:pt>
                <c:pt idx="9">
                  <c:v>1856</c:v>
                </c:pt>
                <c:pt idx="12">
                  <c:v>1945</c:v>
                </c:pt>
              </c:numCache>
            </c:numRef>
          </c:val>
          <c:extLst>
            <c:ext xmlns:c16="http://schemas.microsoft.com/office/drawing/2014/chart" uri="{C3380CC4-5D6E-409C-BE32-E72D297353CC}">
              <c16:uniqueId val="{00000007-D36A-4D84-8129-A371C75E40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36A-4D84-8129-A371C75E40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1258</c:v>
                </c:pt>
                <c:pt idx="3">
                  <c:v>1659</c:v>
                </c:pt>
                <c:pt idx="6">
                  <c:v>2564</c:v>
                </c:pt>
                <c:pt idx="9">
                  <c:v>3683</c:v>
                </c:pt>
                <c:pt idx="12">
                  <c:v>3972</c:v>
                </c:pt>
              </c:numCache>
            </c:numRef>
          </c:val>
          <c:extLst>
            <c:ext xmlns:c16="http://schemas.microsoft.com/office/drawing/2014/chart" uri="{C3380CC4-5D6E-409C-BE32-E72D297353CC}">
              <c16:uniqueId val="{00000009-D36A-4D84-8129-A371C75E40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27885</c:v>
                </c:pt>
                <c:pt idx="3">
                  <c:v>27796</c:v>
                </c:pt>
                <c:pt idx="6">
                  <c:v>28849</c:v>
                </c:pt>
                <c:pt idx="9">
                  <c:v>29482</c:v>
                </c:pt>
                <c:pt idx="12">
                  <c:v>31759</c:v>
                </c:pt>
              </c:numCache>
            </c:numRef>
          </c:val>
          <c:extLst>
            <c:ext xmlns:c16="http://schemas.microsoft.com/office/drawing/2014/chart" uri="{C3380CC4-5D6E-409C-BE32-E72D297353CC}">
              <c16:uniqueId val="{0000000A-D36A-4D84-8129-A371C75E40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36A-4D84-8129-A371C75E40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17799</c:v>
                </c:pt>
                <c:pt idx="1">
                  <c:v>20011</c:v>
                </c:pt>
                <c:pt idx="2">
                  <c:v>21413</c:v>
                </c:pt>
              </c:numCache>
            </c:numRef>
          </c:val>
          <c:extLst>
            <c:ext xmlns:c16="http://schemas.microsoft.com/office/drawing/2014/chart" uri="{C3380CC4-5D6E-409C-BE32-E72D297353CC}">
              <c16:uniqueId val="{00000000-3EF9-4283-8076-96EC7AE43A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1661</c:v>
                </c:pt>
                <c:pt idx="1">
                  <c:v>1523</c:v>
                </c:pt>
                <c:pt idx="2">
                  <c:v>1385</c:v>
                </c:pt>
              </c:numCache>
            </c:numRef>
          </c:val>
          <c:extLst>
            <c:ext xmlns:c16="http://schemas.microsoft.com/office/drawing/2014/chart" uri="{C3380CC4-5D6E-409C-BE32-E72D297353CC}">
              <c16:uniqueId val="{00000001-3EF9-4283-8076-96EC7AE43A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44173</c:v>
                </c:pt>
                <c:pt idx="1">
                  <c:v>54236</c:v>
                </c:pt>
                <c:pt idx="2">
                  <c:v>54018</c:v>
                </c:pt>
              </c:numCache>
            </c:numRef>
          </c:val>
          <c:extLst>
            <c:ext xmlns:c16="http://schemas.microsoft.com/office/drawing/2014/chart" uri="{C3380CC4-5D6E-409C-BE32-E72D297353CC}">
              <c16:uniqueId val="{00000002-3EF9-4283-8076-96EC7AE43A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357,701
330,339
20.61
207,671,323
199,196,900
7,825,702
101,713,046
27,007,251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となり、特別区税の歳入に占める割合が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％と類似団体平均を大きく下回るなど、低い水準で推移している。一方で、特別区交付金（特別区財政調整交付金）は歳入の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％を占め、依存度が高い状況にある。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その要因として、少子高齢化の進行が考えられ、ファミリー層などの担税力のある世代の定住化を図り、バランスのとれた人口構成の実現に努めていく必要がある。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37193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09393"/>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123570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37193</xdr:rowOff>
    </xdr:from>
    <xdr:to>
      <xdr:col>24</xdr:col>
      <xdr:colOff>12700</xdr:colOff>
      <xdr:row>36</xdr:row>
      <xdr:rowOff>37193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146957</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128815</xdr:rowOff>
    </xdr:from>
    <xdr:to>
      <xdr:col>11</xdr:col>
      <xdr:colOff>82550</xdr:colOff>
      <xdr:row>42</xdr:row>
      <xdr:rowOff>58965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69142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96157</xdr:rowOff>
    </xdr:from>
    <xdr:to>
      <xdr:col>23</xdr:col>
      <xdr:colOff>184150</xdr:colOff>
      <xdr:row>44</xdr:row>
      <xdr:rowOff>26307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163484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％となった。これは補助費などの増により経常的経費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充当一般財源等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特別区交付金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などの増により経常的一般財源等がそれを上回る規模で増加したことによる。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引き続き、収納対策の充実や「北区経営改革プラン２０２４」の実行に全力を挙げて取り組み、適正水準とされる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％の範囲に収めるよう努める。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22352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90404"/>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165879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13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22352</xdr:rowOff>
    </xdr:from>
    <xdr:to>
      <xdr:col>24</xdr:col>
      <xdr:colOff>12700</xdr:colOff>
      <xdr:row>65</xdr:row>
      <xdr:rowOff>22352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16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64</xdr:row>
      <xdr:rowOff>102108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2664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65</xdr:row>
      <xdr:rowOff>32004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7490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32004</xdr:rowOff>
    </xdr:from>
    <xdr:to>
      <xdr:col>15</xdr:col>
      <xdr:colOff>82550</xdr:colOff>
      <xdr:row>66</xdr:row>
      <xdr:rowOff>58420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7625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126238</xdr:rowOff>
    </xdr:from>
    <xdr:to>
      <xdr:col>15</xdr:col>
      <xdr:colOff>133350</xdr:colOff>
      <xdr:row>64</xdr:row>
      <xdr:rowOff>56388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66565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58420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810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114046</xdr:rowOff>
    </xdr:from>
    <xdr:to>
      <xdr:col>11</xdr:col>
      <xdr:colOff>82550</xdr:colOff>
      <xdr:row>65</xdr:row>
      <xdr:rowOff>44196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8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54373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81043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146575</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4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152654</xdr:rowOff>
    </xdr:from>
    <xdr:to>
      <xdr:col>15</xdr:col>
      <xdr:colOff>133350</xdr:colOff>
      <xdr:row>65</xdr:row>
      <xdr:rowOff>82804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67581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人口１人当たりの人件費・物件費等決算額は、新型コロナウイルスワクチン接種関係費や新型コロナウイルス対策費などの物件費の減により、前年度より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155,978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施設の経年劣化により今後増加していくことが見込まれるが、「北区公共施設等総合管理計画」による公共施設の総量削減を推進するとともに、計画的な維持保全に努め、適切な管理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22698</xdr:rowOff>
    </xdr:from>
    <xdr:to>
      <xdr:col>23</xdr:col>
      <xdr:colOff>133350</xdr:colOff>
      <xdr:row>88</xdr:row>
      <xdr:rowOff>123678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10148"/>
          <a:ext cx="0" cy="1301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95755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123678</xdr:rowOff>
    </xdr:from>
    <xdr:to>
      <xdr:col>24</xdr:col>
      <xdr:colOff>12700</xdr:colOff>
      <xdr:row>88</xdr:row>
      <xdr:rowOff>123678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109075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22698</xdr:rowOff>
    </xdr:from>
    <xdr:to>
      <xdr:col>24</xdr:col>
      <xdr:colOff>12700</xdr:colOff>
      <xdr:row>81</xdr:row>
      <xdr:rowOff>22698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138342</xdr:rowOff>
    </xdr:from>
    <xdr:to>
      <xdr:col>23</xdr:col>
      <xdr:colOff>133350</xdr:colOff>
      <xdr:row>81</xdr:row>
      <xdr:rowOff>163091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025792"/>
          <a:ext cx="838200" cy="2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103156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8191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86629</xdr:rowOff>
    </xdr:from>
    <xdr:to>
      <xdr:col>23</xdr:col>
      <xdr:colOff>184150</xdr:colOff>
      <xdr:row>82</xdr:row>
      <xdr:rowOff>16779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7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152136</xdr:rowOff>
    </xdr:from>
    <xdr:to>
      <xdr:col>19</xdr:col>
      <xdr:colOff>133350</xdr:colOff>
      <xdr:row>81</xdr:row>
      <xdr:rowOff>163091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39586"/>
          <a:ext cx="8890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106355</xdr:rowOff>
    </xdr:from>
    <xdr:to>
      <xdr:col>19</xdr:col>
      <xdr:colOff>184150</xdr:colOff>
      <xdr:row>82</xdr:row>
      <xdr:rowOff>36505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46682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76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76344</xdr:rowOff>
    </xdr:from>
    <xdr:to>
      <xdr:col>15</xdr:col>
      <xdr:colOff>82550</xdr:colOff>
      <xdr:row>81</xdr:row>
      <xdr:rowOff>152136</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3794"/>
          <a:ext cx="889000" cy="7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82297</xdr:rowOff>
    </xdr:from>
    <xdr:to>
      <xdr:col>15</xdr:col>
      <xdr:colOff>133350</xdr:colOff>
      <xdr:row>82</xdr:row>
      <xdr:rowOff>12447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22624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3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54285</xdr:rowOff>
    </xdr:from>
    <xdr:to>
      <xdr:col>11</xdr:col>
      <xdr:colOff>31750</xdr:colOff>
      <xdr:row>81</xdr:row>
      <xdr:rowOff>76344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41735"/>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21095</xdr:rowOff>
    </xdr:from>
    <xdr:to>
      <xdr:col>11</xdr:col>
      <xdr:colOff>82550</xdr:colOff>
      <xdr:row>81</xdr:row>
      <xdr:rowOff>122695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6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170157</xdr:rowOff>
    </xdr:from>
    <xdr:to>
      <xdr:col>7</xdr:col>
      <xdr:colOff>31750</xdr:colOff>
      <xdr:row>81</xdr:row>
      <xdr:rowOff>100307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110484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87542</xdr:rowOff>
    </xdr:from>
    <xdr:to>
      <xdr:col>23</xdr:col>
      <xdr:colOff>184150</xdr:colOff>
      <xdr:row>82</xdr:row>
      <xdr:rowOff>17692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7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135819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112291</xdr:rowOff>
    </xdr:from>
    <xdr:to>
      <xdr:col>19</xdr:col>
      <xdr:colOff>184150</xdr:colOff>
      <xdr:row>82</xdr:row>
      <xdr:rowOff>42441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9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27218</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086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101336</xdr:rowOff>
    </xdr:from>
    <xdr:to>
      <xdr:col>15</xdr:col>
      <xdr:colOff>133350</xdr:colOff>
      <xdr:row>82</xdr:row>
      <xdr:rowOff>31486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16263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07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25544</xdr:rowOff>
    </xdr:from>
    <xdr:to>
      <xdr:col>11</xdr:col>
      <xdr:colOff>82550</xdr:colOff>
      <xdr:row>81</xdr:row>
      <xdr:rowOff>127144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111921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9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3485</xdr:rowOff>
    </xdr:from>
    <xdr:to>
      <xdr:col>7</xdr:col>
      <xdr:colOff>31750</xdr:colOff>
      <xdr:row>81</xdr:row>
      <xdr:rowOff>105085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89862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7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給与については、特別区人事委員会勧告に基づく特別区共通の給料表となっているが、今後も総人件費の抑制に努めていく。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1814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50043"/>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145341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1814</xdr:rowOff>
    </xdr:from>
    <xdr:to>
      <xdr:col>81</xdr:col>
      <xdr:colOff>133350</xdr:colOff>
      <xdr:row>90</xdr:row>
      <xdr:rowOff>1814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3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83</xdr:row>
      <xdr:rowOff>98879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2947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168729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29475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84</xdr:row>
      <xdr:rowOff>168729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705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86</xdr:row>
      <xdr:rowOff>136071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7052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13607</xdr:rowOff>
    </xdr:from>
    <xdr:to>
      <xdr:col>77</xdr:col>
      <xdr:colOff>95250</xdr:colOff>
      <xdr:row>83</xdr:row>
      <xdr:rowOff>115207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125384</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01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人口１千人当たりの職員数は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人増加した。これは、育児休業・病休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代替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職員配置による増に伴い、普通会計の職員数が前年度より増となるとともに、人口が前年度より増となったことによる。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効率的・効果的な組織体制、事務事業の見直し等の内部努力の徹底に努めるとともに、外部委託等による民間活力の活用や指定管理者制度の導入、行政ＤＸによる業務の効率化を積極的に推し進め、「職員定数管理計画２０２４」に基づいた総人件費の抑制と職員定数の適正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14151</xdr:rowOff>
    </xdr:from>
    <xdr:to>
      <xdr:col>81</xdr:col>
      <xdr:colOff>44450</xdr:colOff>
      <xdr:row>67</xdr:row>
      <xdr:rowOff>39794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29701"/>
          <a:ext cx="0" cy="1397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11871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39794</xdr:rowOff>
    </xdr:from>
    <xdr:to>
      <xdr:col>81</xdr:col>
      <xdr:colOff>133350</xdr:colOff>
      <xdr:row>67</xdr:row>
      <xdr:rowOff>39794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100528</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73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14151</xdr:rowOff>
    </xdr:from>
    <xdr:to>
      <xdr:col>81</xdr:col>
      <xdr:colOff>133350</xdr:colOff>
      <xdr:row>59</xdr:row>
      <xdr:rowOff>14151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2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165584</xdr:rowOff>
    </xdr:from>
    <xdr:to>
      <xdr:col>81</xdr:col>
      <xdr:colOff>44450</xdr:colOff>
      <xdr:row>60</xdr:row>
      <xdr:rowOff>167882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52584"/>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124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165584</xdr:rowOff>
    </xdr:from>
    <xdr:to>
      <xdr:col>77</xdr:col>
      <xdr:colOff>44450</xdr:colOff>
      <xdr:row>61</xdr:row>
      <xdr:rowOff>4475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45258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151795</xdr:rowOff>
    </xdr:from>
    <xdr:to>
      <xdr:col>77</xdr:col>
      <xdr:colOff>95250</xdr:colOff>
      <xdr:row>60</xdr:row>
      <xdr:rowOff>81945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26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92122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036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171329</xdr:rowOff>
    </xdr:from>
    <xdr:to>
      <xdr:col>72</xdr:col>
      <xdr:colOff>203200</xdr:colOff>
      <xdr:row>61</xdr:row>
      <xdr:rowOff>4475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58329"/>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160988</xdr:rowOff>
    </xdr:from>
    <xdr:to>
      <xdr:col>68</xdr:col>
      <xdr:colOff>152400</xdr:colOff>
      <xdr:row>60</xdr:row>
      <xdr:rowOff>171329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4798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142603</xdr:rowOff>
    </xdr:from>
    <xdr:to>
      <xdr:col>68</xdr:col>
      <xdr:colOff>203200</xdr:colOff>
      <xdr:row>60</xdr:row>
      <xdr:rowOff>72753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82930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146050</xdr:rowOff>
    </xdr:from>
    <xdr:to>
      <xdr:col>64</xdr:col>
      <xdr:colOff>152400</xdr:colOff>
      <xdr:row>60</xdr:row>
      <xdr:rowOff>76200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86377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117082</xdr:rowOff>
    </xdr:from>
    <xdr:to>
      <xdr:col>81</xdr:col>
      <xdr:colOff>95250</xdr:colOff>
      <xdr:row>61</xdr:row>
      <xdr:rowOff>47232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89159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7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114784</xdr:rowOff>
    </xdr:from>
    <xdr:to>
      <xdr:col>77</xdr:col>
      <xdr:colOff>95250</xdr:colOff>
      <xdr:row>61</xdr:row>
      <xdr:rowOff>44934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29711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48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125125</xdr:rowOff>
    </xdr:from>
    <xdr:to>
      <xdr:col>73</xdr:col>
      <xdr:colOff>44450</xdr:colOff>
      <xdr:row>61</xdr:row>
      <xdr:rowOff>55275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40052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9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120529</xdr:rowOff>
    </xdr:from>
    <xdr:to>
      <xdr:col>68</xdr:col>
      <xdr:colOff>203200</xdr:colOff>
      <xdr:row>61</xdr:row>
      <xdr:rowOff>50679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35456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93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110188</xdr:rowOff>
    </xdr:from>
    <xdr:to>
      <xdr:col>64</xdr:col>
      <xdr:colOff>152400</xdr:colOff>
      <xdr:row>61</xdr:row>
      <xdr:rowOff>40338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25115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48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今後も学校改築などで区債発行が見込まれるが、引き続き将来負担への影響に配慮し、計画的な活用を図るとともに、減債基金への積立てを継続し、償還財源を確保していく。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114300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26458</xdr:rowOff>
    </xdr:from>
    <xdr:to>
      <xdr:col>81</xdr:col>
      <xdr:colOff>44450</xdr:colOff>
      <xdr:row>40</xdr:row>
      <xdr:rowOff>127000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884458"/>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117475</xdr:rowOff>
    </xdr:from>
    <xdr:to>
      <xdr:col>77</xdr:col>
      <xdr:colOff>44450</xdr:colOff>
      <xdr:row>40</xdr:row>
      <xdr:rowOff>26458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8040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138235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97367</xdr:rowOff>
    </xdr:from>
    <xdr:to>
      <xdr:col>72</xdr:col>
      <xdr:colOff>203200</xdr:colOff>
      <xdr:row>39</xdr:row>
      <xdr:rowOff>117475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6350</xdr:rowOff>
    </xdr:from>
    <xdr:to>
      <xdr:col>73</xdr:col>
      <xdr:colOff>44450</xdr:colOff>
      <xdr:row>39</xdr:row>
      <xdr:rowOff>107950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97367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7437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137583</xdr:rowOff>
    </xdr:from>
    <xdr:to>
      <xdr:col>68</xdr:col>
      <xdr:colOff>203200</xdr:colOff>
      <xdr:row>39</xdr:row>
      <xdr:rowOff>67733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117475</xdr:rowOff>
    </xdr:from>
    <xdr:to>
      <xdr:col>64</xdr:col>
      <xdr:colOff>152400</xdr:colOff>
      <xdr:row>39</xdr:row>
      <xdr:rowOff>47625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57802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147108</xdr:rowOff>
    </xdr:from>
    <xdr:to>
      <xdr:col>77</xdr:col>
      <xdr:colOff>95250</xdr:colOff>
      <xdr:row>40</xdr:row>
      <xdr:rowOff>77258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62035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66675</xdr:rowOff>
    </xdr:from>
    <xdr:to>
      <xdr:col>73</xdr:col>
      <xdr:colOff>44450</xdr:colOff>
      <xdr:row>39</xdr:row>
      <xdr:rowOff>168275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132944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92727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区債の現在高や債務負担行為に基づく支出予定額等を含めた将来負担額に対して、基金などの充当可能財源が上回っている状態にあり、将来負担比率は引き続き算定されていない。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今後も区債の発行等にあたっては、財源措置の有無などを勘案し適正な活用に努めていく。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357,701
330,339
20.61
207,671,323
199,196,900
7,825,702
101,713,046
27,007,251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人件費は、定年の段階的引上げにより定年退職者が発生しない年度となったことによる退職手当の大幅な減などにより、前年度から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効率的・効果的な組織体制、事務事業の見直し等の内部努力の徹底に努めるとともに、外部委託等による民間活力の活用や指定管理者制度の導入、行政ＤＸによる業務の効率化を積極的に推し進め、「職員定数管理計画２０２４」に基づいた総人件費の抑制と職員定数の適正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114300</xdr:rowOff>
    </xdr:from>
    <xdr:to>
      <xdr:col>24</xdr:col>
      <xdr:colOff>25400</xdr:colOff>
      <xdr:row>41</xdr:row>
      <xdr:rowOff>57150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07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29227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57150</xdr:rowOff>
    </xdr:from>
    <xdr:to>
      <xdr:col>24</xdr:col>
      <xdr:colOff>114300</xdr:colOff>
      <xdr:row>41</xdr:row>
      <xdr:rowOff>57150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29227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114300</xdr:rowOff>
    </xdr:from>
    <xdr:to>
      <xdr:col>24</xdr:col>
      <xdr:colOff>114300</xdr:colOff>
      <xdr:row>32</xdr:row>
      <xdr:rowOff>114300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38</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162577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146050</xdr:rowOff>
    </xdr:from>
    <xdr:to>
      <xdr:col>24</xdr:col>
      <xdr:colOff>76200</xdr:colOff>
      <xdr:row>36</xdr:row>
      <xdr:rowOff>76200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0</xdr:rowOff>
    </xdr:from>
    <xdr:to>
      <xdr:col>19</xdr:col>
      <xdr:colOff>187325</xdr:colOff>
      <xdr:row>38</xdr:row>
      <xdr:rowOff>152400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15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139700</xdr:rowOff>
    </xdr:from>
    <xdr:to>
      <xdr:col>20</xdr:col>
      <xdr:colOff>38100</xdr:colOff>
      <xdr:row>37</xdr:row>
      <xdr:rowOff>69850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80027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152400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67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120650</xdr:rowOff>
    </xdr:from>
    <xdr:to>
      <xdr:col>15</xdr:col>
      <xdr:colOff>149225</xdr:colOff>
      <xdr:row>38</xdr:row>
      <xdr:rowOff>50800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60977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82550</xdr:rowOff>
    </xdr:from>
    <xdr:to>
      <xdr:col>11</xdr:col>
      <xdr:colOff>9525</xdr:colOff>
      <xdr:row>40</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69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139700</xdr:rowOff>
    </xdr:from>
    <xdr:to>
      <xdr:col>11</xdr:col>
      <xdr:colOff>60325</xdr:colOff>
      <xdr:row>39</xdr:row>
      <xdr:rowOff>69850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80027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146050</xdr:rowOff>
    </xdr:from>
    <xdr:to>
      <xdr:col>6</xdr:col>
      <xdr:colOff>171450</xdr:colOff>
      <xdr:row>38</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120650</xdr:rowOff>
    </xdr:from>
    <xdr:to>
      <xdr:col>20</xdr:col>
      <xdr:colOff>38100</xdr:colOff>
      <xdr:row>38</xdr:row>
      <xdr:rowOff>50800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101600</xdr:rowOff>
    </xdr:from>
    <xdr:to>
      <xdr:col>15</xdr:col>
      <xdr:colOff>149225</xdr:colOff>
      <xdr:row>39</xdr:row>
      <xdr:rowOff>31750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16527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31750</xdr:rowOff>
    </xdr:from>
    <xdr:to>
      <xdr:col>6</xdr:col>
      <xdr:colOff>171450</xdr:colOff>
      <xdr:row>39</xdr:row>
      <xdr:rowOff>133350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118127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物件費は、ワクチン接種率の上昇に伴う予防接種費の増などにより経費は増となったが、経常的一般財源等総額の増により、前年度から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事業の外部化や管理経費の増加に伴い物件費は高止まりの状況が続いているが、競争性を確保した調達を進めるなど、コストの抑制、削減に努めていく。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20</xdr:row>
      <xdr:rowOff>132443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104520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132443</xdr:rowOff>
    </xdr:from>
    <xdr:to>
      <xdr:col>82</xdr:col>
      <xdr:colOff>196850</xdr:colOff>
      <xdr:row>20</xdr:row>
      <xdr:rowOff>132443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18143</xdr:rowOff>
    </xdr:from>
    <xdr:to>
      <xdr:col>82</xdr:col>
      <xdr:colOff>107950</xdr:colOff>
      <xdr:row>14</xdr:row>
      <xdr:rowOff>29029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184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157134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57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14</xdr:row>
      <xdr:rowOff>29029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0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119743</xdr:rowOff>
    </xdr:from>
    <xdr:to>
      <xdr:col>78</xdr:col>
      <xdr:colOff>120650</xdr:colOff>
      <xdr:row>15</xdr:row>
      <xdr:rowOff>49893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34670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14</xdr:row>
      <xdr:rowOff>18143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07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2013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73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14</xdr:row>
      <xdr:rowOff>18143</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98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141514</xdr:rowOff>
    </xdr:from>
    <xdr:to>
      <xdr:col>69</xdr:col>
      <xdr:colOff>142875</xdr:colOff>
      <xdr:row>15</xdr:row>
      <xdr:rowOff>71664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56441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149679</xdr:rowOff>
    </xdr:from>
    <xdr:to>
      <xdr:col>78</xdr:col>
      <xdr:colOff>120650</xdr:colOff>
      <xdr:row>14</xdr:row>
      <xdr:rowOff>79829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90006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138793</xdr:rowOff>
    </xdr:from>
    <xdr:to>
      <xdr:col>69</xdr:col>
      <xdr:colOff>142875</xdr:colOff>
      <xdr:row>14</xdr:row>
      <xdr:rowOff>68943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79120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扶助費は、私立保育所委託費や子ども医療費助成費の増などにより、前年度から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高齢化の進行や子育て施策の充実などにより、将来的に上昇傾向が見込まれるため、その財源の確保に努めていく。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18143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129722</xdr:rowOff>
    </xdr:from>
    <xdr:to>
      <xdr:col>24</xdr:col>
      <xdr:colOff>25400</xdr:colOff>
      <xdr:row>59</xdr:row>
      <xdr:rowOff>140607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45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129722</xdr:rowOff>
    </xdr:from>
    <xdr:to>
      <xdr:col>19</xdr:col>
      <xdr:colOff>187325</xdr:colOff>
      <xdr:row>60</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45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65315</xdr:rowOff>
    </xdr:from>
    <xdr:to>
      <xdr:col>20</xdr:col>
      <xdr:colOff>38100</xdr:colOff>
      <xdr:row>58</xdr:row>
      <xdr:rowOff>166915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78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45357</xdr:rowOff>
    </xdr:from>
    <xdr:to>
      <xdr:col>15</xdr:col>
      <xdr:colOff>98425</xdr:colOff>
      <xdr:row>60</xdr:row>
      <xdr:rowOff>132443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32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141515</xdr:rowOff>
    </xdr:from>
    <xdr:to>
      <xdr:col>15</xdr:col>
      <xdr:colOff>149225</xdr:colOff>
      <xdr:row>59</xdr:row>
      <xdr:rowOff>71665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8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81842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5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67128</xdr:rowOff>
    </xdr:from>
    <xdr:to>
      <xdr:col>11</xdr:col>
      <xdr:colOff>9525</xdr:colOff>
      <xdr:row>60</xdr:row>
      <xdr:rowOff>132443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354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35378</xdr:rowOff>
    </xdr:from>
    <xdr:to>
      <xdr:col>11</xdr:col>
      <xdr:colOff>60325</xdr:colOff>
      <xdr:row>59</xdr:row>
      <xdr:rowOff>136978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147155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163285</xdr:rowOff>
    </xdr:from>
    <xdr:to>
      <xdr:col>6</xdr:col>
      <xdr:colOff>171450</xdr:colOff>
      <xdr:row>59</xdr:row>
      <xdr:rowOff>93435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103612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7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89807</xdr:rowOff>
    </xdr:from>
    <xdr:to>
      <xdr:col>24</xdr:col>
      <xdr:colOff>76200</xdr:colOff>
      <xdr:row>60</xdr:row>
      <xdr:rowOff>19957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61884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7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78922</xdr:rowOff>
    </xdr:from>
    <xdr:to>
      <xdr:col>20</xdr:col>
      <xdr:colOff>38100</xdr:colOff>
      <xdr:row>60</xdr:row>
      <xdr:rowOff>9072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81643</xdr:rowOff>
    </xdr:from>
    <xdr:to>
      <xdr:col>11</xdr:col>
      <xdr:colOff>60325</xdr:colOff>
      <xdr:row>61</xdr:row>
      <xdr:rowOff>11793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168020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16328</xdr:rowOff>
    </xdr:from>
    <xdr:to>
      <xdr:col>6</xdr:col>
      <xdr:colOff>171450</xdr:colOff>
      <xdr:row>60</xdr:row>
      <xdr:rowOff>117928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102705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その他は、後期高齢者医療会計への繰出金の増などにより経費は増となったが、経常的一般財源等総額の増により、前年度から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繰出金は高齢化による介護給付費の増などにより今後も増加が見込まれるほか、維持補修費は施設の経年劣化による増加が見込まれる。施設の計画的な維持保全に努めるとともに、介護予防の推進等により経費削減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146050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165100</xdr:rowOff>
    </xdr:from>
    <xdr:to>
      <xdr:col>82</xdr:col>
      <xdr:colOff>107950</xdr:colOff>
      <xdr:row>60</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280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149877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2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31750</xdr:rowOff>
    </xdr:from>
    <xdr:to>
      <xdr:col>78</xdr:col>
      <xdr:colOff>69850</xdr:colOff>
      <xdr:row>60</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318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69850</xdr:rowOff>
    </xdr:from>
    <xdr:to>
      <xdr:col>73</xdr:col>
      <xdr:colOff>180975</xdr:colOff>
      <xdr:row>62</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568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31750</xdr:rowOff>
    </xdr:from>
    <xdr:to>
      <xdr:col>69</xdr:col>
      <xdr:colOff>92075</xdr:colOff>
      <xdr:row>62</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9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54627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130827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114300</xdr:rowOff>
    </xdr:from>
    <xdr:to>
      <xdr:col>82</xdr:col>
      <xdr:colOff>158750</xdr:colOff>
      <xdr:row>60</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86377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152400</xdr:rowOff>
    </xdr:from>
    <xdr:to>
      <xdr:col>78</xdr:col>
      <xdr:colOff>120650</xdr:colOff>
      <xdr:row>60</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19050</xdr:rowOff>
    </xdr:from>
    <xdr:to>
      <xdr:col>74</xdr:col>
      <xdr:colOff>31750</xdr:colOff>
      <xdr:row>60</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133350</xdr:rowOff>
    </xdr:from>
    <xdr:to>
      <xdr:col>69</xdr:col>
      <xdr:colOff>142875</xdr:colOff>
      <xdr:row>62</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補助費等は、学校給食費保護者負担軽減策事業費の増などにより、前年度から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引き続き、補助の効果や公平性、効率性などの観点を踏まえ、適宜見直しを図るとともに、適正な執行に努めていく。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98425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705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69850</xdr:rowOff>
    </xdr:from>
    <xdr:to>
      <xdr:col>82</xdr:col>
      <xdr:colOff>107950</xdr:colOff>
      <xdr:row>36</xdr:row>
      <xdr:rowOff>41275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99150"/>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69850</xdr:rowOff>
    </xdr:from>
    <xdr:to>
      <xdr:col>78</xdr:col>
      <xdr:colOff>69850</xdr:colOff>
      <xdr:row>34</xdr:row>
      <xdr:rowOff>69850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9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104775</xdr:rowOff>
    </xdr:from>
    <xdr:to>
      <xdr:col>78</xdr:col>
      <xdr:colOff>120650</xdr:colOff>
      <xdr:row>35</xdr:row>
      <xdr:rowOff>34925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19702</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2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584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47625</xdr:rowOff>
    </xdr:from>
    <xdr:to>
      <xdr:col>74</xdr:col>
      <xdr:colOff>31750</xdr:colOff>
      <xdr:row>34</xdr:row>
      <xdr:rowOff>149225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587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134002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6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155575</xdr:rowOff>
    </xdr:from>
    <xdr:to>
      <xdr:col>69</xdr:col>
      <xdr:colOff>92075</xdr:colOff>
      <xdr:row>34</xdr:row>
      <xdr:rowOff>12700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8134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133350</xdr:rowOff>
    </xdr:from>
    <xdr:to>
      <xdr:col>69</xdr:col>
      <xdr:colOff>142875</xdr:colOff>
      <xdr:row>35</xdr:row>
      <xdr:rowOff>63500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48277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104775</xdr:rowOff>
    </xdr:from>
    <xdr:to>
      <xdr:col>65</xdr:col>
      <xdr:colOff>53975</xdr:colOff>
      <xdr:row>35</xdr:row>
      <xdr:rowOff>34925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593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19702</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2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161925</xdr:rowOff>
    </xdr:from>
    <xdr:to>
      <xdr:col>82</xdr:col>
      <xdr:colOff>158750</xdr:colOff>
      <xdr:row>36</xdr:row>
      <xdr:rowOff>92075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134002</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19050</xdr:rowOff>
    </xdr:from>
    <xdr:to>
      <xdr:col>78</xdr:col>
      <xdr:colOff>120650</xdr:colOff>
      <xdr:row>34</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130827</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19050</xdr:rowOff>
    </xdr:from>
    <xdr:to>
      <xdr:col>74</xdr:col>
      <xdr:colOff>31750</xdr:colOff>
      <xdr:row>34</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130827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6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133350</xdr:rowOff>
    </xdr:from>
    <xdr:to>
      <xdr:col>69</xdr:col>
      <xdr:colOff>142875</xdr:colOff>
      <xdr:row>34</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73677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104775</xdr:rowOff>
    </xdr:from>
    <xdr:to>
      <xdr:col>65</xdr:col>
      <xdr:colOff>53975</xdr:colOff>
      <xdr:row>34</xdr:row>
      <xdr:rowOff>34925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45102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3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公債費は、特別区債償還金の減などにより、前年度から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今後も学校の改築等のほか、新庁舎整備など、多くの施設の更新需要を抱えており、財政の持続性を確保しつつ、計画的に特別区債を活用していく必要がある。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82</xdr:row>
      <xdr:rowOff>50800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09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843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31750</xdr:rowOff>
    </xdr:from>
    <xdr:to>
      <xdr:col>19</xdr:col>
      <xdr:colOff>187325</xdr:colOff>
      <xdr:row>81</xdr:row>
      <xdr:rowOff>69850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91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81</xdr:row>
      <xdr:rowOff>69850</xdr:rowOff>
    </xdr:from>
    <xdr:to>
      <xdr:col>15</xdr:col>
      <xdr:colOff>98425</xdr:colOff>
      <xdr:row>81</xdr:row>
      <xdr:rowOff>69850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95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81</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84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76200</xdr:rowOff>
    </xdr:from>
    <xdr:to>
      <xdr:col>24</xdr:col>
      <xdr:colOff>76200</xdr:colOff>
      <xdr:row>81</xdr:row>
      <xdr:rowOff>6350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48277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152400</xdr:rowOff>
    </xdr:from>
    <xdr:to>
      <xdr:col>20</xdr:col>
      <xdr:colOff>38100</xdr:colOff>
      <xdr:row>81</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67327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81</xdr:row>
      <xdr:rowOff>19050</xdr:rowOff>
    </xdr:from>
    <xdr:to>
      <xdr:col>15</xdr:col>
      <xdr:colOff>149225</xdr:colOff>
      <xdr:row>81</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105427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19050</xdr:rowOff>
    </xdr:from>
    <xdr:to>
      <xdr:col>11</xdr:col>
      <xdr:colOff>60325</xdr:colOff>
      <xdr:row>81</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105427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公債費以外は、補助費等や扶助費などが増加したことにより経費は増となったが、経常的一般財源等総額の増により、前年度から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扶助費はもとより維持補修費についても増加していくことが見込まれる。引き続き、内部努力の徹底と外部化を基軸とした事業見直しを推進するとともに、施設の計画的な管理に努め、持続可能な行財政運営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xdr:rowOff>
    </xdr:from>
    <xdr:to>
      <xdr:col>82</xdr:col>
      <xdr:colOff>107950</xdr:colOff>
      <xdr:row>79</xdr:row>
      <xdr:rowOff>37846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30836"/>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9923</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55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37846</xdr:rowOff>
    </xdr:from>
    <xdr:to>
      <xdr:col>82</xdr:col>
      <xdr:colOff>196850</xdr:colOff>
      <xdr:row>79</xdr:row>
      <xdr:rowOff>37846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58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101363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7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xdr:rowOff>
    </xdr:from>
    <xdr:to>
      <xdr:col>82</xdr:col>
      <xdr:colOff>196850</xdr:colOff>
      <xdr:row>73</xdr:row>
      <xdr:rowOff>14986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3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77</xdr:row>
      <xdr:rowOff>165863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3309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21862</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165863</xdr:rowOff>
    </xdr:from>
    <xdr:to>
      <xdr:col>78</xdr:col>
      <xdr:colOff>69850</xdr:colOff>
      <xdr:row>78</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675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79</xdr:row>
      <xdr:rowOff>101854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45895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101854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477239"/>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71628</xdr:rowOff>
    </xdr:from>
    <xdr:to>
      <xdr:col>69</xdr:col>
      <xdr:colOff>142875</xdr:colOff>
      <xdr:row>79</xdr:row>
      <xdr:rowOff>1778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4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11955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1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115063</xdr:rowOff>
    </xdr:from>
    <xdr:to>
      <xdr:col>78</xdr:col>
      <xdr:colOff>120650</xdr:colOff>
      <xdr:row>78</xdr:row>
      <xdr:rowOff>45213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29990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35052</xdr:rowOff>
    </xdr:from>
    <xdr:to>
      <xdr:col>74</xdr:col>
      <xdr:colOff>31750</xdr:colOff>
      <xdr:row>78</xdr:row>
      <xdr:rowOff>136652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121429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171261</xdr:rowOff>
    </xdr:from>
    <xdr:to>
      <xdr:col>29</xdr:col>
      <xdr:colOff>127000</xdr:colOff>
      <xdr:row>19</xdr:row>
      <xdr:rowOff>102007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836"/>
          <a:ext cx="0" cy="13023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74084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102007</xdr:rowOff>
    </xdr:from>
    <xdr:to>
      <xdr:col>30</xdr:col>
      <xdr:colOff>25400</xdr:colOff>
      <xdr:row>19</xdr:row>
      <xdr:rowOff>102007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7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86188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171261</xdr:rowOff>
    </xdr:from>
    <xdr:to>
      <xdr:col>30</xdr:col>
      <xdr:colOff>25400</xdr:colOff>
      <xdr:row>11</xdr:row>
      <xdr:rowOff>171261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8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43082</xdr:rowOff>
    </xdr:from>
    <xdr:to>
      <xdr:col>29</xdr:col>
      <xdr:colOff>127000</xdr:colOff>
      <xdr:row>18</xdr:row>
      <xdr:rowOff>49232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76807"/>
          <a:ext cx="647700" cy="6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27860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61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38721</xdr:rowOff>
    </xdr:from>
    <xdr:to>
      <xdr:col>29</xdr:col>
      <xdr:colOff>177800</xdr:colOff>
      <xdr:row>18</xdr:row>
      <xdr:rowOff>140321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72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40480</xdr:rowOff>
    </xdr:from>
    <xdr:to>
      <xdr:col>26</xdr:col>
      <xdr:colOff>50800</xdr:colOff>
      <xdr:row>18</xdr:row>
      <xdr:rowOff>49232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74205"/>
          <a:ext cx="698500" cy="8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44751</xdr:rowOff>
    </xdr:from>
    <xdr:to>
      <xdr:col>26</xdr:col>
      <xdr:colOff>101600</xdr:colOff>
      <xdr:row>18</xdr:row>
      <xdr:rowOff>146351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131128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264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36300</xdr:rowOff>
    </xdr:from>
    <xdr:to>
      <xdr:col>22</xdr:col>
      <xdr:colOff>114300</xdr:colOff>
      <xdr:row>18</xdr:row>
      <xdr:rowOff>40480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170025"/>
          <a:ext cx="698500" cy="4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47298</xdr:rowOff>
    </xdr:from>
    <xdr:to>
      <xdr:col>22</xdr:col>
      <xdr:colOff>165100</xdr:colOff>
      <xdr:row>18</xdr:row>
      <xdr:rowOff>148899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133675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2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36300</xdr:rowOff>
    </xdr:from>
    <xdr:to>
      <xdr:col>18</xdr:col>
      <xdr:colOff>177800</xdr:colOff>
      <xdr:row>18</xdr:row>
      <xdr:rowOff>58692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0025"/>
          <a:ext cx="698500" cy="22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48235</xdr:rowOff>
    </xdr:from>
    <xdr:to>
      <xdr:col>19</xdr:col>
      <xdr:colOff>38100</xdr:colOff>
      <xdr:row>18</xdr:row>
      <xdr:rowOff>149835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134612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64509</xdr:rowOff>
    </xdr:from>
    <xdr:to>
      <xdr:col>15</xdr:col>
      <xdr:colOff>101600</xdr:colOff>
      <xdr:row>18</xdr:row>
      <xdr:rowOff>166108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150886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163732</xdr:rowOff>
    </xdr:from>
    <xdr:to>
      <xdr:col>29</xdr:col>
      <xdr:colOff>177800</xdr:colOff>
      <xdr:row>18</xdr:row>
      <xdr:rowOff>93882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2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8809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71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169882</xdr:rowOff>
    </xdr:from>
    <xdr:to>
      <xdr:col>26</xdr:col>
      <xdr:colOff>101600</xdr:colOff>
      <xdr:row>18</xdr:row>
      <xdr:rowOff>100032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2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110209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901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161130</xdr:rowOff>
    </xdr:from>
    <xdr:to>
      <xdr:col>22</xdr:col>
      <xdr:colOff>165100</xdr:colOff>
      <xdr:row>18</xdr:row>
      <xdr:rowOff>91280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2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101457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89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156950</xdr:rowOff>
    </xdr:from>
    <xdr:to>
      <xdr:col>19</xdr:col>
      <xdr:colOff>38100</xdr:colOff>
      <xdr:row>18</xdr:row>
      <xdr:rowOff>87100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19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97277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7892</xdr:rowOff>
    </xdr:from>
    <xdr:to>
      <xdr:col>15</xdr:col>
      <xdr:colOff>101600</xdr:colOff>
      <xdr:row>18</xdr:row>
      <xdr:rowOff>109492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4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119669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1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132121</xdr:rowOff>
    </xdr:from>
    <xdr:to>
      <xdr:col>29</xdr:col>
      <xdr:colOff>127000</xdr:colOff>
      <xdr:row>38</xdr:row>
      <xdr:rowOff>76297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6671"/>
          <a:ext cx="0" cy="14872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48374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1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76297</xdr:rowOff>
    </xdr:from>
    <xdr:to>
      <xdr:col>30</xdr:col>
      <xdr:colOff>25400</xdr:colOff>
      <xdr:row>38</xdr:row>
      <xdr:rowOff>76297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43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47048</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00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132121</xdr:rowOff>
    </xdr:from>
    <xdr:to>
      <xdr:col>30</xdr:col>
      <xdr:colOff>25400</xdr:colOff>
      <xdr:row>33</xdr:row>
      <xdr:rowOff>132121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6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73919</xdr:rowOff>
    </xdr:from>
    <xdr:to>
      <xdr:col>29</xdr:col>
      <xdr:colOff>127000</xdr:colOff>
      <xdr:row>37</xdr:row>
      <xdr:rowOff>132258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98619"/>
          <a:ext cx="647700" cy="58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60530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185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88453</xdr:rowOff>
    </xdr:from>
    <xdr:to>
      <xdr:col>29</xdr:col>
      <xdr:colOff>177800</xdr:colOff>
      <xdr:row>37</xdr:row>
      <xdr:rowOff>190053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21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132258</xdr:rowOff>
    </xdr:from>
    <xdr:to>
      <xdr:col>26</xdr:col>
      <xdr:colOff>50800</xdr:colOff>
      <xdr:row>37</xdr:row>
      <xdr:rowOff>199375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256958"/>
          <a:ext cx="698500" cy="67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174361</xdr:rowOff>
    </xdr:from>
    <xdr:to>
      <xdr:col>26</xdr:col>
      <xdr:colOff>101600</xdr:colOff>
      <xdr:row>37</xdr:row>
      <xdr:rowOff>275961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299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260738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38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199375</xdr:rowOff>
    </xdr:from>
    <xdr:to>
      <xdr:col>22</xdr:col>
      <xdr:colOff>114300</xdr:colOff>
      <xdr:row>37</xdr:row>
      <xdr:rowOff>222921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324075"/>
          <a:ext cx="698500" cy="23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189402</xdr:rowOff>
    </xdr:from>
    <xdr:to>
      <xdr:col>22</xdr:col>
      <xdr:colOff>165100</xdr:colOff>
      <xdr:row>37</xdr:row>
      <xdr:rowOff>291002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314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275779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400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222921</xdr:rowOff>
    </xdr:from>
    <xdr:to>
      <xdr:col>18</xdr:col>
      <xdr:colOff>177800</xdr:colOff>
      <xdr:row>37</xdr:row>
      <xdr:rowOff>232750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347621"/>
          <a:ext cx="698500" cy="9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197358</xdr:rowOff>
    </xdr:from>
    <xdr:to>
      <xdr:col>19</xdr:col>
      <xdr:colOff>38100</xdr:colOff>
      <xdr:row>37</xdr:row>
      <xdr:rowOff>298958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322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283735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40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225568</xdr:rowOff>
    </xdr:from>
    <xdr:to>
      <xdr:col>15</xdr:col>
      <xdr:colOff>101600</xdr:colOff>
      <xdr:row>37</xdr:row>
      <xdr:rowOff>327168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3502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311945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43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23119</xdr:rowOff>
    </xdr:from>
    <xdr:to>
      <xdr:col>29</xdr:col>
      <xdr:colOff>177800</xdr:colOff>
      <xdr:row>37</xdr:row>
      <xdr:rowOff>124719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147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39646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9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81458</xdr:rowOff>
    </xdr:from>
    <xdr:to>
      <xdr:col>26</xdr:col>
      <xdr:colOff>101600</xdr:colOff>
      <xdr:row>37</xdr:row>
      <xdr:rowOff>183058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06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21785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5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148575</xdr:rowOff>
    </xdr:from>
    <xdr:to>
      <xdr:col>22</xdr:col>
      <xdr:colOff>165100</xdr:colOff>
      <xdr:row>37</xdr:row>
      <xdr:rowOff>250175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7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88902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172121</xdr:rowOff>
    </xdr:from>
    <xdr:to>
      <xdr:col>19</xdr:col>
      <xdr:colOff>38100</xdr:colOff>
      <xdr:row>37</xdr:row>
      <xdr:rowOff>273721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96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112448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181950</xdr:rowOff>
    </xdr:from>
    <xdr:to>
      <xdr:col>15</xdr:col>
      <xdr:colOff>101600</xdr:colOff>
      <xdr:row>37</xdr:row>
      <xdr:rowOff>283550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306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122277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7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357,701
330,339
20.61
207,671,323
199,196,900
7,825,702
101,713,046
27,007,251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51395</xdr:rowOff>
    </xdr:from>
    <xdr:to>
      <xdr:col>24</xdr:col>
      <xdr:colOff>62865</xdr:colOff>
      <xdr:row>38</xdr:row>
      <xdr:rowOff>76955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6345"/>
          <a:ext cx="1270" cy="1225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80782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76955</xdr:rowOff>
    </xdr:from>
    <xdr:to>
      <xdr:col>24</xdr:col>
      <xdr:colOff>152400</xdr:colOff>
      <xdr:row>38</xdr:row>
      <xdr:rowOff>76955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9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169522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51395</xdr:rowOff>
    </xdr:from>
    <xdr:to>
      <xdr:col>24</xdr:col>
      <xdr:colOff>152400</xdr:colOff>
      <xdr:row>31</xdr:row>
      <xdr:rowOff>51395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4794</xdr:rowOff>
    </xdr:from>
    <xdr:to>
      <xdr:col>24</xdr:col>
      <xdr:colOff>63500</xdr:colOff>
      <xdr:row>37</xdr:row>
      <xdr:rowOff>31594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48444"/>
          <a:ext cx="838200" cy="2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12931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5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34504</xdr:rowOff>
    </xdr:from>
    <xdr:to>
      <xdr:col>24</xdr:col>
      <xdr:colOff>114300</xdr:colOff>
      <xdr:row>37</xdr:row>
      <xdr:rowOff>136104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1865</xdr:rowOff>
    </xdr:from>
    <xdr:to>
      <xdr:col>19</xdr:col>
      <xdr:colOff>177800</xdr:colOff>
      <xdr:row>37</xdr:row>
      <xdr:rowOff>4794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45515"/>
          <a:ext cx="8890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9434</xdr:rowOff>
    </xdr:from>
    <xdr:to>
      <xdr:col>20</xdr:col>
      <xdr:colOff>38100</xdr:colOff>
      <xdr:row>37</xdr:row>
      <xdr:rowOff>111034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102161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160807</xdr:rowOff>
    </xdr:from>
    <xdr:to>
      <xdr:col>15</xdr:col>
      <xdr:colOff>50800</xdr:colOff>
      <xdr:row>37</xdr:row>
      <xdr:rowOff>1865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33007"/>
          <a:ext cx="8890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13462</xdr:rowOff>
    </xdr:from>
    <xdr:to>
      <xdr:col>15</xdr:col>
      <xdr:colOff>101600</xdr:colOff>
      <xdr:row>37</xdr:row>
      <xdr:rowOff>115062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106189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160807</xdr:rowOff>
    </xdr:from>
    <xdr:to>
      <xdr:col>10</xdr:col>
      <xdr:colOff>114300</xdr:colOff>
      <xdr:row>37</xdr:row>
      <xdr:rowOff>31006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33007"/>
          <a:ext cx="889000" cy="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10610</xdr:rowOff>
    </xdr:from>
    <xdr:to>
      <xdr:col>10</xdr:col>
      <xdr:colOff>165100</xdr:colOff>
      <xdr:row>37</xdr:row>
      <xdr:rowOff>112210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103337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35789</xdr:rowOff>
    </xdr:from>
    <xdr:to>
      <xdr:col>6</xdr:col>
      <xdr:colOff>38100</xdr:colOff>
      <xdr:row>37</xdr:row>
      <xdr:rowOff>137389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128516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152244</xdr:rowOff>
    </xdr:from>
    <xdr:to>
      <xdr:col>24</xdr:col>
      <xdr:colOff>114300</xdr:colOff>
      <xdr:row>37</xdr:row>
      <xdr:rowOff>82394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3671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7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125444</xdr:rowOff>
    </xdr:from>
    <xdr:to>
      <xdr:col>20</xdr:col>
      <xdr:colOff>38100</xdr:colOff>
      <xdr:row>37</xdr:row>
      <xdr:rowOff>55594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9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72121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122515</xdr:rowOff>
    </xdr:from>
    <xdr:to>
      <xdr:col>15</xdr:col>
      <xdr:colOff>101600</xdr:colOff>
      <xdr:row>37</xdr:row>
      <xdr:rowOff>52665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69192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6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110007</xdr:rowOff>
    </xdr:from>
    <xdr:to>
      <xdr:col>10</xdr:col>
      <xdr:colOff>165100</xdr:colOff>
      <xdr:row>37</xdr:row>
      <xdr:rowOff>40157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56684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151656</xdr:rowOff>
    </xdr:from>
    <xdr:to>
      <xdr:col>6</xdr:col>
      <xdr:colOff>38100</xdr:colOff>
      <xdr:row>37</xdr:row>
      <xdr:rowOff>81806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9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102072</xdr:rowOff>
    </xdr:from>
    <xdr:to>
      <xdr:col>24</xdr:col>
      <xdr:colOff>62865</xdr:colOff>
      <xdr:row>56</xdr:row>
      <xdr:rowOff>159414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46022"/>
          <a:ext cx="1270" cy="91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163241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159414</xdr:rowOff>
    </xdr:from>
    <xdr:to>
      <xdr:col>24</xdr:col>
      <xdr:colOff>152400</xdr:colOff>
      <xdr:row>56</xdr:row>
      <xdr:rowOff>159414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6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48749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2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102072</xdr:rowOff>
    </xdr:from>
    <xdr:to>
      <xdr:col>24</xdr:col>
      <xdr:colOff>152400</xdr:colOff>
      <xdr:row>51</xdr:row>
      <xdr:rowOff>102072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55799</xdr:rowOff>
    </xdr:from>
    <xdr:to>
      <xdr:col>24</xdr:col>
      <xdr:colOff>63500</xdr:colOff>
      <xdr:row>56</xdr:row>
      <xdr:rowOff>87771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656999"/>
          <a:ext cx="8382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46530</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6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23653</xdr:rowOff>
    </xdr:from>
    <xdr:to>
      <xdr:col>24</xdr:col>
      <xdr:colOff>114300</xdr:colOff>
      <xdr:row>56</xdr:row>
      <xdr:rowOff>125253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55799</xdr:rowOff>
    </xdr:from>
    <xdr:to>
      <xdr:col>19</xdr:col>
      <xdr:colOff>177800</xdr:colOff>
      <xdr:row>56</xdr:row>
      <xdr:rowOff>73547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56999"/>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168718</xdr:rowOff>
    </xdr:from>
    <xdr:to>
      <xdr:col>20</xdr:col>
      <xdr:colOff>38100</xdr:colOff>
      <xdr:row>56</xdr:row>
      <xdr:rowOff>98868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115395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37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73547</xdr:rowOff>
    </xdr:from>
    <xdr:to>
      <xdr:col>15</xdr:col>
      <xdr:colOff>50800</xdr:colOff>
      <xdr:row>56</xdr:row>
      <xdr:rowOff>161984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74747"/>
          <a:ext cx="889000" cy="8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22830</xdr:rowOff>
    </xdr:from>
    <xdr:to>
      <xdr:col>15</xdr:col>
      <xdr:colOff>101600</xdr:colOff>
      <xdr:row>56</xdr:row>
      <xdr:rowOff>124430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115557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161984</xdr:rowOff>
    </xdr:from>
    <xdr:to>
      <xdr:col>10</xdr:col>
      <xdr:colOff>114300</xdr:colOff>
      <xdr:row>57</xdr:row>
      <xdr:rowOff>1808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63184"/>
          <a:ext cx="889000" cy="1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93097</xdr:rowOff>
    </xdr:from>
    <xdr:to>
      <xdr:col>10</xdr:col>
      <xdr:colOff>165100</xdr:colOff>
      <xdr:row>57</xdr:row>
      <xdr:rowOff>23247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39774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108715</xdr:rowOff>
    </xdr:from>
    <xdr:to>
      <xdr:col>6</xdr:col>
      <xdr:colOff>38100</xdr:colOff>
      <xdr:row>57</xdr:row>
      <xdr:rowOff>38865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55392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36971</xdr:rowOff>
    </xdr:from>
    <xdr:to>
      <xdr:col>24</xdr:col>
      <xdr:colOff>114300</xdr:colOff>
      <xdr:row>56</xdr:row>
      <xdr:rowOff>138571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2080</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0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4999</xdr:rowOff>
    </xdr:from>
    <xdr:to>
      <xdr:col>20</xdr:col>
      <xdr:colOff>38100</xdr:colOff>
      <xdr:row>56</xdr:row>
      <xdr:rowOff>106599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0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97726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6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22747</xdr:rowOff>
    </xdr:from>
    <xdr:to>
      <xdr:col>15</xdr:col>
      <xdr:colOff>101600</xdr:colOff>
      <xdr:row>56</xdr:row>
      <xdr:rowOff>124347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140874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9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111184</xdr:rowOff>
    </xdr:from>
    <xdr:to>
      <xdr:col>10</xdr:col>
      <xdr:colOff>165100</xdr:colOff>
      <xdr:row>57</xdr:row>
      <xdr:rowOff>41334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1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32461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0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122458</xdr:rowOff>
    </xdr:from>
    <xdr:to>
      <xdr:col>6</xdr:col>
      <xdr:colOff>38100</xdr:colOff>
      <xdr:row>57</xdr:row>
      <xdr:rowOff>52608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2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43735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40869</xdr:rowOff>
    </xdr:from>
    <xdr:to>
      <xdr:col>24</xdr:col>
      <xdr:colOff>62865</xdr:colOff>
      <xdr:row>79</xdr:row>
      <xdr:rowOff>6731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3819"/>
          <a:ext cx="1270" cy="1337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10558</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6731</xdr:rowOff>
    </xdr:from>
    <xdr:to>
      <xdr:col>24</xdr:col>
      <xdr:colOff>152400</xdr:colOff>
      <xdr:row>79</xdr:row>
      <xdr:rowOff>6731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158996</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8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40869</xdr:rowOff>
    </xdr:from>
    <xdr:to>
      <xdr:col>24</xdr:col>
      <xdr:colOff>152400</xdr:colOff>
      <xdr:row>71</xdr:row>
      <xdr:rowOff>40869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159283</xdr:rowOff>
    </xdr:from>
    <xdr:to>
      <xdr:col>24</xdr:col>
      <xdr:colOff>63500</xdr:colOff>
      <xdr:row>78</xdr:row>
      <xdr:rowOff>12218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60933"/>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50588</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80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27711</xdr:rowOff>
    </xdr:from>
    <xdr:to>
      <xdr:col>24</xdr:col>
      <xdr:colOff>114300</xdr:colOff>
      <xdr:row>77</xdr:row>
      <xdr:rowOff>129311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160655</xdr:rowOff>
    </xdr:from>
    <xdr:to>
      <xdr:col>19</xdr:col>
      <xdr:colOff>177800</xdr:colOff>
      <xdr:row>78</xdr:row>
      <xdr:rowOff>12218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62305"/>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47600</xdr:rowOff>
    </xdr:from>
    <xdr:to>
      <xdr:col>20</xdr:col>
      <xdr:colOff>38100</xdr:colOff>
      <xdr:row>77</xdr:row>
      <xdr:rowOff>149200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165727</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138937</xdr:rowOff>
    </xdr:from>
    <xdr:to>
      <xdr:col>15</xdr:col>
      <xdr:colOff>50800</xdr:colOff>
      <xdr:row>77</xdr:row>
      <xdr:rowOff>160655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40587"/>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60249</xdr:rowOff>
    </xdr:from>
    <xdr:to>
      <xdr:col>15</xdr:col>
      <xdr:colOff>101600</xdr:colOff>
      <xdr:row>77</xdr:row>
      <xdr:rowOff>161849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6926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129794</xdr:rowOff>
    </xdr:from>
    <xdr:to>
      <xdr:col>10</xdr:col>
      <xdr:colOff>114300</xdr:colOff>
      <xdr:row>77</xdr:row>
      <xdr:rowOff>138937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314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38533</xdr:rowOff>
    </xdr:from>
    <xdr:to>
      <xdr:col>10</xdr:col>
      <xdr:colOff>165100</xdr:colOff>
      <xdr:row>77</xdr:row>
      <xdr:rowOff>140133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156660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19710</xdr:rowOff>
    </xdr:from>
    <xdr:to>
      <xdr:col>6</xdr:col>
      <xdr:colOff>38100</xdr:colOff>
      <xdr:row>77</xdr:row>
      <xdr:rowOff>121310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137837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108483</xdr:rowOff>
    </xdr:from>
    <xdr:to>
      <xdr:col>24</xdr:col>
      <xdr:colOff>114300</xdr:colOff>
      <xdr:row>78</xdr:row>
      <xdr:rowOff>38633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1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86910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8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132868</xdr:rowOff>
    </xdr:from>
    <xdr:to>
      <xdr:col>20</xdr:col>
      <xdr:colOff>38100</xdr:colOff>
      <xdr:row>78</xdr:row>
      <xdr:rowOff>63018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54145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2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109855</xdr:rowOff>
    </xdr:from>
    <xdr:to>
      <xdr:col>15</xdr:col>
      <xdr:colOff>101600</xdr:colOff>
      <xdr:row>78</xdr:row>
      <xdr:rowOff>40005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1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31132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0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88137</xdr:rowOff>
    </xdr:from>
    <xdr:to>
      <xdr:col>10</xdr:col>
      <xdr:colOff>165100</xdr:colOff>
      <xdr:row>78</xdr:row>
      <xdr:rowOff>18287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9414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78994</xdr:rowOff>
    </xdr:from>
    <xdr:to>
      <xdr:col>6</xdr:col>
      <xdr:colOff>38100</xdr:colOff>
      <xdr:row>78</xdr:row>
      <xdr:rowOff>9144</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271</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7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42134</xdr:rowOff>
    </xdr:from>
    <xdr:to>
      <xdr:col>24</xdr:col>
      <xdr:colOff>62865</xdr:colOff>
      <xdr:row>99</xdr:row>
      <xdr:rowOff>26566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72634"/>
          <a:ext cx="1270" cy="1527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30393</xdr:rowOff>
    </xdr:from>
    <xdr:ext cx="599010"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26566</xdr:rowOff>
    </xdr:from>
    <xdr:to>
      <xdr:col>24</xdr:col>
      <xdr:colOff>152400</xdr:colOff>
      <xdr:row>99</xdr:row>
      <xdr:rowOff>26566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160261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42134</xdr:rowOff>
    </xdr:from>
    <xdr:to>
      <xdr:col>24</xdr:col>
      <xdr:colOff>152400</xdr:colOff>
      <xdr:row>90</xdr:row>
      <xdr:rowOff>42134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72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46797</xdr:rowOff>
    </xdr:from>
    <xdr:to>
      <xdr:col>24</xdr:col>
      <xdr:colOff>63500</xdr:colOff>
      <xdr:row>93</xdr:row>
      <xdr:rowOff>148478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991647"/>
          <a:ext cx="838200" cy="10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145897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090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167470</xdr:rowOff>
    </xdr:from>
    <xdr:to>
      <xdr:col>24</xdr:col>
      <xdr:colOff>114300</xdr:colOff>
      <xdr:row>94</xdr:row>
      <xdr:rowOff>97620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150079</xdr:rowOff>
    </xdr:from>
    <xdr:to>
      <xdr:col>19</xdr:col>
      <xdr:colOff>177800</xdr:colOff>
      <xdr:row>93</xdr:row>
      <xdr:rowOff>148478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5923479"/>
          <a:ext cx="889000" cy="16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119715</xdr:rowOff>
    </xdr:from>
    <xdr:to>
      <xdr:col>20</xdr:col>
      <xdr:colOff>38100</xdr:colOff>
      <xdr:row>95</xdr:row>
      <xdr:rowOff>49865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40992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97795" y="163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150079</xdr:rowOff>
    </xdr:from>
    <xdr:to>
      <xdr:col>15</xdr:col>
      <xdr:colOff>50800</xdr:colOff>
      <xdr:row>95</xdr:row>
      <xdr:rowOff>163452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923479"/>
          <a:ext cx="889000" cy="52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103232</xdr:rowOff>
    </xdr:from>
    <xdr:to>
      <xdr:col>15</xdr:col>
      <xdr:colOff>101600</xdr:colOff>
      <xdr:row>94</xdr:row>
      <xdr:rowOff>33382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24509</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14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163452</xdr:rowOff>
    </xdr:from>
    <xdr:to>
      <xdr:col>10</xdr:col>
      <xdr:colOff>114300</xdr:colOff>
      <xdr:row>96</xdr:row>
      <xdr:rowOff>40281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51202"/>
          <a:ext cx="889000" cy="4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82659</xdr:rowOff>
    </xdr:from>
    <xdr:to>
      <xdr:col>10</xdr:col>
      <xdr:colOff>165100</xdr:colOff>
      <xdr:row>97</xdr:row>
      <xdr:rowOff>12809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3936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19795" y="1663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75961</xdr:rowOff>
    </xdr:from>
    <xdr:to>
      <xdr:col>6</xdr:col>
      <xdr:colOff>38100</xdr:colOff>
      <xdr:row>98</xdr:row>
      <xdr:rowOff>6111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168688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30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167447</xdr:rowOff>
    </xdr:from>
    <xdr:to>
      <xdr:col>24</xdr:col>
      <xdr:colOff>114300</xdr:colOff>
      <xdr:row>93</xdr:row>
      <xdr:rowOff>97597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94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18874</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79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97678</xdr:rowOff>
    </xdr:from>
    <xdr:to>
      <xdr:col>20</xdr:col>
      <xdr:colOff>38100</xdr:colOff>
      <xdr:row>94</xdr:row>
      <xdr:rowOff>27828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0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44355</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817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99279</xdr:rowOff>
    </xdr:from>
    <xdr:to>
      <xdr:col>15</xdr:col>
      <xdr:colOff>101600</xdr:colOff>
      <xdr:row>93</xdr:row>
      <xdr:rowOff>29429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87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45956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64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112652</xdr:rowOff>
    </xdr:from>
    <xdr:to>
      <xdr:col>10</xdr:col>
      <xdr:colOff>165100</xdr:colOff>
      <xdr:row>96</xdr:row>
      <xdr:rowOff>42802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40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59329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617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160931</xdr:rowOff>
    </xdr:from>
    <xdr:to>
      <xdr:col>6</xdr:col>
      <xdr:colOff>38100</xdr:colOff>
      <xdr:row>96</xdr:row>
      <xdr:rowOff>91081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107608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622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82867</xdr:rowOff>
    </xdr:from>
    <xdr:to>
      <xdr:col>54</xdr:col>
      <xdr:colOff>189865</xdr:colOff>
      <xdr:row>37</xdr:row>
      <xdr:rowOff>50902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69267"/>
          <a:ext cx="1270" cy="825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54729</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3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50902</xdr:rowOff>
    </xdr:from>
    <xdr:to>
      <xdr:col>55</xdr:col>
      <xdr:colOff>88900</xdr:colOff>
      <xdr:row>37</xdr:row>
      <xdr:rowOff>50902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9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29544</xdr:rowOff>
    </xdr:from>
    <xdr:ext cx="534377"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34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82867</xdr:rowOff>
    </xdr:from>
    <xdr:to>
      <xdr:col>55</xdr:col>
      <xdr:colOff>88900</xdr:colOff>
      <xdr:row>32</xdr:row>
      <xdr:rowOff>82867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133680</xdr:rowOff>
    </xdr:from>
    <xdr:to>
      <xdr:col>55</xdr:col>
      <xdr:colOff>0</xdr:colOff>
      <xdr:row>37</xdr:row>
      <xdr:rowOff>1715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05880"/>
          <a:ext cx="838200" cy="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76522</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7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53645</xdr:rowOff>
    </xdr:from>
    <xdr:to>
      <xdr:col>55</xdr:col>
      <xdr:colOff>50800</xdr:colOff>
      <xdr:row>36</xdr:row>
      <xdr:rowOff>155245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1715</xdr:rowOff>
    </xdr:from>
    <xdr:to>
      <xdr:col>50</xdr:col>
      <xdr:colOff>114300</xdr:colOff>
      <xdr:row>37</xdr:row>
      <xdr:rowOff>33731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345365"/>
          <a:ext cx="889000" cy="3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61011</xdr:rowOff>
    </xdr:from>
    <xdr:to>
      <xdr:col>50</xdr:col>
      <xdr:colOff>165100</xdr:colOff>
      <xdr:row>36</xdr:row>
      <xdr:rowOff>162611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7688</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00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155359</xdr:rowOff>
    </xdr:from>
    <xdr:to>
      <xdr:col>45</xdr:col>
      <xdr:colOff>177800</xdr:colOff>
      <xdr:row>37</xdr:row>
      <xdr:rowOff>33731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127409"/>
          <a:ext cx="889000" cy="12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144729</xdr:rowOff>
    </xdr:from>
    <xdr:to>
      <xdr:col>46</xdr:col>
      <xdr:colOff>38100</xdr:colOff>
      <xdr:row>37</xdr:row>
      <xdr:rowOff>74879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91406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29</xdr:row>
      <xdr:rowOff>155359</xdr:rowOff>
    </xdr:from>
    <xdr:to>
      <xdr:col>41</xdr:col>
      <xdr:colOff>50800</xdr:colOff>
      <xdr:row>37</xdr:row>
      <xdr:rowOff>114389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127409"/>
          <a:ext cx="889000" cy="13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100736</xdr:rowOff>
    </xdr:from>
    <xdr:to>
      <xdr:col>41</xdr:col>
      <xdr:colOff>101600</xdr:colOff>
      <xdr:row>30</xdr:row>
      <xdr:rowOff>30886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47413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47396</xdr:rowOff>
    </xdr:from>
    <xdr:to>
      <xdr:col>36</xdr:col>
      <xdr:colOff>165100</xdr:colOff>
      <xdr:row>37</xdr:row>
      <xdr:rowOff>148996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165523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82880</xdr:rowOff>
    </xdr:from>
    <xdr:to>
      <xdr:col>55</xdr:col>
      <xdr:colOff>50800</xdr:colOff>
      <xdr:row>37</xdr:row>
      <xdr:rowOff>13030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32072</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0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122365</xdr:rowOff>
    </xdr:from>
    <xdr:to>
      <xdr:col>50</xdr:col>
      <xdr:colOff>165100</xdr:colOff>
      <xdr:row>37</xdr:row>
      <xdr:rowOff>52515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9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43642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38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154381</xdr:rowOff>
    </xdr:from>
    <xdr:to>
      <xdr:col>46</xdr:col>
      <xdr:colOff>38100</xdr:colOff>
      <xdr:row>37</xdr:row>
      <xdr:rowOff>84531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75658</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4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104559</xdr:rowOff>
    </xdr:from>
    <xdr:to>
      <xdr:col>41</xdr:col>
      <xdr:colOff>101600</xdr:colOff>
      <xdr:row>30</xdr:row>
      <xdr:rowOff>34709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0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25836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1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63589</xdr:rowOff>
    </xdr:from>
    <xdr:to>
      <xdr:col>36</xdr:col>
      <xdr:colOff>165100</xdr:colOff>
      <xdr:row>37</xdr:row>
      <xdr:rowOff>165188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40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156316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9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114915</xdr:rowOff>
    </xdr:from>
    <xdr:to>
      <xdr:col>54</xdr:col>
      <xdr:colOff>189865</xdr:colOff>
      <xdr:row>58</xdr:row>
      <xdr:rowOff>14015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87415"/>
          <a:ext cx="1270" cy="1270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17842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996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14015</xdr:rowOff>
    </xdr:from>
    <xdr:to>
      <xdr:col>55</xdr:col>
      <xdr:colOff>88900</xdr:colOff>
      <xdr:row>58</xdr:row>
      <xdr:rowOff>14015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5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61592</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6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114915</xdr:rowOff>
    </xdr:from>
    <xdr:to>
      <xdr:col>55</xdr:col>
      <xdr:colOff>88900</xdr:colOff>
      <xdr:row>50</xdr:row>
      <xdr:rowOff>114915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8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131759</xdr:rowOff>
    </xdr:from>
    <xdr:to>
      <xdr:col>55</xdr:col>
      <xdr:colOff>0</xdr:colOff>
      <xdr:row>57</xdr:row>
      <xdr:rowOff>117339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732959"/>
          <a:ext cx="838200" cy="15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120184</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21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141757</xdr:rowOff>
    </xdr:from>
    <xdr:to>
      <xdr:col>55</xdr:col>
      <xdr:colOff>50800</xdr:colOff>
      <xdr:row>57</xdr:row>
      <xdr:rowOff>71907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7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117339</xdr:rowOff>
    </xdr:from>
    <xdr:to>
      <xdr:col>50</xdr:col>
      <xdr:colOff>114300</xdr:colOff>
      <xdr:row>57</xdr:row>
      <xdr:rowOff>126588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889989"/>
          <a:ext cx="889000" cy="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33282</xdr:rowOff>
    </xdr:from>
    <xdr:to>
      <xdr:col>50</xdr:col>
      <xdr:colOff>165100</xdr:colOff>
      <xdr:row>57</xdr:row>
      <xdr:rowOff>134882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151409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58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92133</xdr:rowOff>
    </xdr:from>
    <xdr:to>
      <xdr:col>45</xdr:col>
      <xdr:colOff>177800</xdr:colOff>
      <xdr:row>57</xdr:row>
      <xdr:rowOff>126588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64783"/>
          <a:ext cx="889000" cy="3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24074</xdr:rowOff>
    </xdr:from>
    <xdr:to>
      <xdr:col>46</xdr:col>
      <xdr:colOff>38100</xdr:colOff>
      <xdr:row>57</xdr:row>
      <xdr:rowOff>125674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142201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68363</xdr:rowOff>
    </xdr:from>
    <xdr:to>
      <xdr:col>41</xdr:col>
      <xdr:colOff>50800</xdr:colOff>
      <xdr:row>57</xdr:row>
      <xdr:rowOff>92133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41013"/>
          <a:ext cx="8890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29624</xdr:rowOff>
    </xdr:from>
    <xdr:to>
      <xdr:col>41</xdr:col>
      <xdr:colOff>101600</xdr:colOff>
      <xdr:row>57</xdr:row>
      <xdr:rowOff>131224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147751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24064</xdr:rowOff>
    </xdr:from>
    <xdr:to>
      <xdr:col>36</xdr:col>
      <xdr:colOff>165100</xdr:colOff>
      <xdr:row>57</xdr:row>
      <xdr:rowOff>125664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116791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8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80959</xdr:rowOff>
    </xdr:from>
    <xdr:to>
      <xdr:col>55</xdr:col>
      <xdr:colOff>50800</xdr:colOff>
      <xdr:row>57</xdr:row>
      <xdr:rowOff>11109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68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103836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53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66539</xdr:rowOff>
    </xdr:from>
    <xdr:to>
      <xdr:col>50</xdr:col>
      <xdr:colOff>165100</xdr:colOff>
      <xdr:row>57</xdr:row>
      <xdr:rowOff>168139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3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159266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993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75788</xdr:rowOff>
    </xdr:from>
    <xdr:to>
      <xdr:col>46</xdr:col>
      <xdr:colOff>38100</xdr:colOff>
      <xdr:row>58</xdr:row>
      <xdr:rowOff>5938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168515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94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41333</xdr:rowOff>
    </xdr:from>
    <xdr:to>
      <xdr:col>41</xdr:col>
      <xdr:colOff>101600</xdr:colOff>
      <xdr:row>57</xdr:row>
      <xdr:rowOff>142933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134060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9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17563</xdr:rowOff>
    </xdr:from>
    <xdr:to>
      <xdr:col>36</xdr:col>
      <xdr:colOff>165100</xdr:colOff>
      <xdr:row>57</xdr:row>
      <xdr:rowOff>119163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9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135690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56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29705</xdr:rowOff>
    </xdr:from>
    <xdr:to>
      <xdr:col>54</xdr:col>
      <xdr:colOff>189865</xdr:colOff>
      <xdr:row>79</xdr:row>
      <xdr:rowOff>42711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031205"/>
          <a:ext cx="1270" cy="1556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46538</xdr:rowOff>
    </xdr:from>
    <xdr:ext cx="378565"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1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42711</xdr:rowOff>
    </xdr:from>
    <xdr:to>
      <xdr:col>55</xdr:col>
      <xdr:colOff>88900</xdr:colOff>
      <xdr:row>79</xdr:row>
      <xdr:rowOff>42711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147832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06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29705</xdr:rowOff>
    </xdr:from>
    <xdr:to>
      <xdr:col>55</xdr:col>
      <xdr:colOff>88900</xdr:colOff>
      <xdr:row>70</xdr:row>
      <xdr:rowOff>29705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03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122656</xdr:rowOff>
    </xdr:from>
    <xdr:to>
      <xdr:col>55</xdr:col>
      <xdr:colOff>0</xdr:colOff>
      <xdr:row>79</xdr:row>
      <xdr:rowOff>5778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95756"/>
          <a:ext cx="8382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54297</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55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31420</xdr:rowOff>
    </xdr:from>
    <xdr:to>
      <xdr:col>55</xdr:col>
      <xdr:colOff>50800</xdr:colOff>
      <xdr:row>78</xdr:row>
      <xdr:rowOff>133020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163043</xdr:rowOff>
    </xdr:from>
    <xdr:to>
      <xdr:col>50</xdr:col>
      <xdr:colOff>114300</xdr:colOff>
      <xdr:row>79</xdr:row>
      <xdr:rowOff>5778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36143"/>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71107</xdr:rowOff>
    </xdr:from>
    <xdr:to>
      <xdr:col>50</xdr:col>
      <xdr:colOff>165100</xdr:colOff>
      <xdr:row>79</xdr:row>
      <xdr:rowOff>1257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17784</xdr:rowOff>
    </xdr:from>
    <xdr:ext cx="469744"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404428" y="1321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99479</xdr:rowOff>
    </xdr:from>
    <xdr:to>
      <xdr:col>45</xdr:col>
      <xdr:colOff>177800</xdr:colOff>
      <xdr:row>78</xdr:row>
      <xdr:rowOff>163043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72579"/>
          <a:ext cx="889000" cy="6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39154</xdr:rowOff>
    </xdr:from>
    <xdr:to>
      <xdr:col>46</xdr:col>
      <xdr:colOff>38100</xdr:colOff>
      <xdr:row>78</xdr:row>
      <xdr:rowOff>140754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1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157281</xdr:rowOff>
    </xdr:from>
    <xdr:ext cx="469744"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15428" y="13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99479</xdr:rowOff>
    </xdr:from>
    <xdr:to>
      <xdr:col>41</xdr:col>
      <xdr:colOff>50800</xdr:colOff>
      <xdr:row>78</xdr:row>
      <xdr:rowOff>146444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472579"/>
          <a:ext cx="889000" cy="4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67183</xdr:rowOff>
    </xdr:from>
    <xdr:to>
      <xdr:col>41</xdr:col>
      <xdr:colOff>101600</xdr:colOff>
      <xdr:row>78</xdr:row>
      <xdr:rowOff>168783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159910</xdr:rowOff>
    </xdr:from>
    <xdr:ext cx="469744"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26428" y="135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72389</xdr:rowOff>
    </xdr:from>
    <xdr:to>
      <xdr:col>36</xdr:col>
      <xdr:colOff>165100</xdr:colOff>
      <xdr:row>79</xdr:row>
      <xdr:rowOff>2539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19066</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37428"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71856</xdr:rowOff>
    </xdr:from>
    <xdr:to>
      <xdr:col>55</xdr:col>
      <xdr:colOff>50800</xdr:colOff>
      <xdr:row>79</xdr:row>
      <xdr:rowOff>2006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9846</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8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126428</xdr:rowOff>
    </xdr:from>
    <xdr:to>
      <xdr:col>50</xdr:col>
      <xdr:colOff>165100</xdr:colOff>
      <xdr:row>79</xdr:row>
      <xdr:rowOff>56578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47705</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112243</xdr:rowOff>
    </xdr:from>
    <xdr:to>
      <xdr:col>46</xdr:col>
      <xdr:colOff>38100</xdr:colOff>
      <xdr:row>79</xdr:row>
      <xdr:rowOff>42393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33520</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5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48679</xdr:rowOff>
    </xdr:from>
    <xdr:to>
      <xdr:col>41</xdr:col>
      <xdr:colOff>101600</xdr:colOff>
      <xdr:row>78</xdr:row>
      <xdr:rowOff>150279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166806</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19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95644</xdr:rowOff>
    </xdr:from>
    <xdr:to>
      <xdr:col>36</xdr:col>
      <xdr:colOff>165100</xdr:colOff>
      <xdr:row>79</xdr:row>
      <xdr:rowOff>25794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16921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103749</xdr:rowOff>
    </xdr:from>
    <xdr:to>
      <xdr:col>54</xdr:col>
      <xdr:colOff>189865</xdr:colOff>
      <xdr:row>98</xdr:row>
      <xdr:rowOff>101791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34249"/>
          <a:ext cx="1270" cy="136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105618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0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101791</xdr:rowOff>
    </xdr:from>
    <xdr:to>
      <xdr:col>55</xdr:col>
      <xdr:colOff>88900</xdr:colOff>
      <xdr:row>98</xdr:row>
      <xdr:rowOff>101791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03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50426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0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103749</xdr:rowOff>
    </xdr:from>
    <xdr:to>
      <xdr:col>55</xdr:col>
      <xdr:colOff>88900</xdr:colOff>
      <xdr:row>90</xdr:row>
      <xdr:rowOff>103749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34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92601</xdr:rowOff>
    </xdr:from>
    <xdr:to>
      <xdr:col>55</xdr:col>
      <xdr:colOff>0</xdr:colOff>
      <xdr:row>97</xdr:row>
      <xdr:rowOff>169532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23251"/>
          <a:ext cx="838200" cy="7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66893</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97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88466</xdr:rowOff>
    </xdr:from>
    <xdr:to>
      <xdr:col>55</xdr:col>
      <xdr:colOff>50800</xdr:colOff>
      <xdr:row>98</xdr:row>
      <xdr:rowOff>18616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9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169532</xdr:rowOff>
    </xdr:from>
    <xdr:to>
      <xdr:col>50</xdr:col>
      <xdr:colOff>114300</xdr:colOff>
      <xdr:row>98</xdr:row>
      <xdr:rowOff>17064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00182"/>
          <a:ext cx="889000" cy="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128882</xdr:rowOff>
    </xdr:from>
    <xdr:to>
      <xdr:col>50</xdr:col>
      <xdr:colOff>165100</xdr:colOff>
      <xdr:row>98</xdr:row>
      <xdr:rowOff>59032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5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50159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17064</xdr:rowOff>
    </xdr:from>
    <xdr:to>
      <xdr:col>45</xdr:col>
      <xdr:colOff>177800</xdr:colOff>
      <xdr:row>98</xdr:row>
      <xdr:rowOff>39374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19164"/>
          <a:ext cx="889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147048</xdr:rowOff>
    </xdr:from>
    <xdr:to>
      <xdr:col>46</xdr:col>
      <xdr:colOff>38100</xdr:colOff>
      <xdr:row>98</xdr:row>
      <xdr:rowOff>77198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7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68325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7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131380</xdr:rowOff>
    </xdr:from>
    <xdr:to>
      <xdr:col>41</xdr:col>
      <xdr:colOff>50800</xdr:colOff>
      <xdr:row>98</xdr:row>
      <xdr:rowOff>39374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62030"/>
          <a:ext cx="889000" cy="7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141943</xdr:rowOff>
    </xdr:from>
    <xdr:to>
      <xdr:col>41</xdr:col>
      <xdr:colOff>101600</xdr:colOff>
      <xdr:row>98</xdr:row>
      <xdr:rowOff>72093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7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88620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4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123129</xdr:rowOff>
    </xdr:from>
    <xdr:to>
      <xdr:col>36</xdr:col>
      <xdr:colOff>165100</xdr:colOff>
      <xdr:row>98</xdr:row>
      <xdr:rowOff>53279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44406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4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41801</xdr:rowOff>
    </xdr:from>
    <xdr:to>
      <xdr:col>55</xdr:col>
      <xdr:colOff>50800</xdr:colOff>
      <xdr:row>97</xdr:row>
      <xdr:rowOff>143401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7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64678</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2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118732</xdr:rowOff>
    </xdr:from>
    <xdr:to>
      <xdr:col>50</xdr:col>
      <xdr:colOff>165100</xdr:colOff>
      <xdr:row>98</xdr:row>
      <xdr:rowOff>48882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4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65409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5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137714</xdr:rowOff>
    </xdr:from>
    <xdr:to>
      <xdr:col>46</xdr:col>
      <xdr:colOff>38100</xdr:colOff>
      <xdr:row>98</xdr:row>
      <xdr:rowOff>67864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84391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5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160024</xdr:rowOff>
    </xdr:from>
    <xdr:to>
      <xdr:col>41</xdr:col>
      <xdr:colOff>101600</xdr:colOff>
      <xdr:row>98</xdr:row>
      <xdr:rowOff>90174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81301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8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80580</xdr:rowOff>
    </xdr:from>
    <xdr:to>
      <xdr:col>36</xdr:col>
      <xdr:colOff>165100</xdr:colOff>
      <xdr:row>98</xdr:row>
      <xdr:rowOff>10730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27257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39</xdr:row>
      <xdr:rowOff>98878</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317595" y="6785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140805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140805</xdr:rowOff>
    </xdr:from>
    <xdr:ext cx="24929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6484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26505</xdr:rowOff>
    </xdr:from>
    <xdr:ext cx="249299"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713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48078</xdr:rowOff>
    </xdr:from>
    <xdr:to>
      <xdr:col>81</xdr:col>
      <xdr:colOff>101600</xdr:colOff>
      <xdr:row>39</xdr:row>
      <xdr:rowOff>149678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170543</xdr:rowOff>
    </xdr:from>
    <xdr:to>
      <xdr:col>76</xdr:col>
      <xdr:colOff>165100</xdr:colOff>
      <xdr:row>39</xdr:row>
      <xdr:rowOff>100693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37</xdr:row>
      <xdr:rowOff>117220</xdr:rowOff>
    </xdr:from>
    <xdr:ext cx="313932"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35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103777</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247277"/>
          <a:ext cx="889000" cy="153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7257</xdr:rowOff>
    </xdr:from>
    <xdr:to>
      <xdr:col>72</xdr:col>
      <xdr:colOff>38100</xdr:colOff>
      <xdr:row>38</xdr:row>
      <xdr:rowOff>108857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36</xdr:row>
      <xdr:rowOff>125384</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46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33383</xdr:rowOff>
    </xdr:from>
    <xdr:to>
      <xdr:col>67</xdr:col>
      <xdr:colOff>101600</xdr:colOff>
      <xdr:row>38</xdr:row>
      <xdr:rowOff>134983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4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126110</xdr:rowOff>
    </xdr:from>
    <xdr:ext cx="313932"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57333" y="66412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83655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8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166205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52977</xdr:rowOff>
    </xdr:from>
    <xdr:to>
      <xdr:col>67</xdr:col>
      <xdr:colOff>101600</xdr:colOff>
      <xdr:row>30</xdr:row>
      <xdr:rowOff>154577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1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28</xdr:row>
      <xdr:rowOff>171104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497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125161</xdr:rowOff>
    </xdr:from>
    <xdr:to>
      <xdr:col>85</xdr:col>
      <xdr:colOff>126364</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26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71838</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0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125161</xdr:rowOff>
    </xdr:from>
    <xdr:to>
      <xdr:col>86</xdr:col>
      <xdr:colOff>25400</xdr:colOff>
      <xdr:row>70</xdr:row>
      <xdr:rowOff>125161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2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5558</xdr:rowOff>
    </xdr:from>
    <xdr:to>
      <xdr:col>85</xdr:col>
      <xdr:colOff>127000</xdr:colOff>
      <xdr:row>76</xdr:row>
      <xdr:rowOff>16073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035758"/>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128729</xdr:rowOff>
    </xdr:from>
    <xdr:ext cx="469744"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58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150302</xdr:rowOff>
    </xdr:from>
    <xdr:to>
      <xdr:col>85</xdr:col>
      <xdr:colOff>177800</xdr:colOff>
      <xdr:row>77</xdr:row>
      <xdr:rowOff>80452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8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5558</xdr:rowOff>
    </xdr:from>
    <xdr:to>
      <xdr:col>81</xdr:col>
      <xdr:colOff>50800</xdr:colOff>
      <xdr:row>76</xdr:row>
      <xdr:rowOff>8713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035758"/>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7245</xdr:rowOff>
    </xdr:from>
    <xdr:to>
      <xdr:col>81</xdr:col>
      <xdr:colOff>101600</xdr:colOff>
      <xdr:row>77</xdr:row>
      <xdr:rowOff>108845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99972</xdr:rowOff>
    </xdr:from>
    <xdr:ext cx="469744"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46428" y="1330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8713</xdr:rowOff>
    </xdr:from>
    <xdr:to>
      <xdr:col>76</xdr:col>
      <xdr:colOff>114300</xdr:colOff>
      <xdr:row>76</xdr:row>
      <xdr:rowOff>43734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38913"/>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134758</xdr:rowOff>
    </xdr:from>
    <xdr:to>
      <xdr:col>76</xdr:col>
      <xdr:colOff>165100</xdr:colOff>
      <xdr:row>77</xdr:row>
      <xdr:rowOff>64908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56035</xdr:rowOff>
    </xdr:from>
    <xdr:ext cx="469744"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57428" y="1325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43734</xdr:rowOff>
    </xdr:from>
    <xdr:to>
      <xdr:col>71</xdr:col>
      <xdr:colOff>177800</xdr:colOff>
      <xdr:row>76</xdr:row>
      <xdr:rowOff>57130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073934"/>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153228</xdr:rowOff>
    </xdr:from>
    <xdr:to>
      <xdr:col>72</xdr:col>
      <xdr:colOff>38100</xdr:colOff>
      <xdr:row>77</xdr:row>
      <xdr:rowOff>83378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8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74505</xdr:rowOff>
    </xdr:from>
    <xdr:ext cx="469744"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68428" y="1327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102205</xdr:rowOff>
    </xdr:from>
    <xdr:to>
      <xdr:col>67</xdr:col>
      <xdr:colOff>101600</xdr:colOff>
      <xdr:row>77</xdr:row>
      <xdr:rowOff>32355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23482</xdr:rowOff>
    </xdr:from>
    <xdr:ext cx="469744"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79428" y="1322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136723</xdr:rowOff>
    </xdr:from>
    <xdr:to>
      <xdr:col>85</xdr:col>
      <xdr:colOff>177800</xdr:colOff>
      <xdr:row>76</xdr:row>
      <xdr:rowOff>66873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99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159600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8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126208</xdr:rowOff>
    </xdr:from>
    <xdr:to>
      <xdr:col>81</xdr:col>
      <xdr:colOff>101600</xdr:colOff>
      <xdr:row>76</xdr:row>
      <xdr:rowOff>56358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9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72885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7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129362</xdr:rowOff>
    </xdr:from>
    <xdr:to>
      <xdr:col>76</xdr:col>
      <xdr:colOff>165100</xdr:colOff>
      <xdr:row>76</xdr:row>
      <xdr:rowOff>59513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881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76039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6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164384</xdr:rowOff>
    </xdr:from>
    <xdr:to>
      <xdr:col>72</xdr:col>
      <xdr:colOff>38100</xdr:colOff>
      <xdr:row>76</xdr:row>
      <xdr:rowOff>94534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111061</xdr:rowOff>
    </xdr:from>
    <xdr:ext cx="469744"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68428" y="1279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6330</xdr:rowOff>
    </xdr:from>
    <xdr:to>
      <xdr:col>67</xdr:col>
      <xdr:colOff>101600</xdr:colOff>
      <xdr:row>76</xdr:row>
      <xdr:rowOff>107930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3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124457</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79428" y="1281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19718</xdr:rowOff>
    </xdr:from>
    <xdr:to>
      <xdr:col>85</xdr:col>
      <xdr:colOff>126364</xdr:colOff>
      <xdr:row>99</xdr:row>
      <xdr:rowOff>82615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50218"/>
          <a:ext cx="1269" cy="1605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86442</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5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82615</xdr:rowOff>
    </xdr:from>
    <xdr:to>
      <xdr:col>86</xdr:col>
      <xdr:colOff>25400</xdr:colOff>
      <xdr:row>99</xdr:row>
      <xdr:rowOff>82615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5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137845</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2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19718</xdr:rowOff>
    </xdr:from>
    <xdr:to>
      <xdr:col>86</xdr:col>
      <xdr:colOff>25400</xdr:colOff>
      <xdr:row>90</xdr:row>
      <xdr:rowOff>19718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5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43318</xdr:rowOff>
    </xdr:from>
    <xdr:to>
      <xdr:col>85</xdr:col>
      <xdr:colOff>127000</xdr:colOff>
      <xdr:row>97</xdr:row>
      <xdr:rowOff>33325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331068"/>
          <a:ext cx="838200" cy="33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48505</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7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70078</xdr:rowOff>
    </xdr:from>
    <xdr:to>
      <xdr:col>85</xdr:col>
      <xdr:colOff>177800</xdr:colOff>
      <xdr:row>98</xdr:row>
      <xdr:rowOff>228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0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33325</xdr:rowOff>
    </xdr:from>
    <xdr:to>
      <xdr:col>81</xdr:col>
      <xdr:colOff>50800</xdr:colOff>
      <xdr:row>98</xdr:row>
      <xdr:rowOff>113488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663975"/>
          <a:ext cx="889000" cy="25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26743</xdr:rowOff>
    </xdr:from>
    <xdr:to>
      <xdr:col>81</xdr:col>
      <xdr:colOff>101600</xdr:colOff>
      <xdr:row>97</xdr:row>
      <xdr:rowOff>128343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119470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75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113488</xdr:rowOff>
    </xdr:from>
    <xdr:to>
      <xdr:col>76</xdr:col>
      <xdr:colOff>114300</xdr:colOff>
      <xdr:row>99</xdr:row>
      <xdr:rowOff>83660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15588"/>
          <a:ext cx="889000" cy="14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63971</xdr:rowOff>
    </xdr:from>
    <xdr:to>
      <xdr:col>76</xdr:col>
      <xdr:colOff>165100</xdr:colOff>
      <xdr:row>97</xdr:row>
      <xdr:rowOff>165571</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10648</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6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72132</xdr:rowOff>
    </xdr:from>
    <xdr:to>
      <xdr:col>71</xdr:col>
      <xdr:colOff>177800</xdr:colOff>
      <xdr:row>99</xdr:row>
      <xdr:rowOff>83660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74232"/>
          <a:ext cx="889000" cy="18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27384</xdr:rowOff>
    </xdr:from>
    <xdr:to>
      <xdr:col>72</xdr:col>
      <xdr:colOff>38100</xdr:colOff>
      <xdr:row>98</xdr:row>
      <xdr:rowOff>128984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82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145511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60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132649</xdr:rowOff>
    </xdr:from>
    <xdr:to>
      <xdr:col>67</xdr:col>
      <xdr:colOff>101600</xdr:colOff>
      <xdr:row>98</xdr:row>
      <xdr:rowOff>62799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6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79326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3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163968</xdr:rowOff>
    </xdr:from>
    <xdr:to>
      <xdr:col>85</xdr:col>
      <xdr:colOff>177800</xdr:colOff>
      <xdr:row>95</xdr:row>
      <xdr:rowOff>94118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28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15395</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13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153975</xdr:rowOff>
    </xdr:from>
    <xdr:to>
      <xdr:col>81</xdr:col>
      <xdr:colOff>101600</xdr:colOff>
      <xdr:row>97</xdr:row>
      <xdr:rowOff>84125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6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100652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3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62688</xdr:rowOff>
    </xdr:from>
    <xdr:to>
      <xdr:col>76</xdr:col>
      <xdr:colOff>165100</xdr:colOff>
      <xdr:row>98</xdr:row>
      <xdr:rowOff>164288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6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155415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32860</xdr:rowOff>
    </xdr:from>
    <xdr:to>
      <xdr:col>72</xdr:col>
      <xdr:colOff>38100</xdr:colOff>
      <xdr:row>99</xdr:row>
      <xdr:rowOff>134460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700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125587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709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21332</xdr:rowOff>
    </xdr:from>
    <xdr:to>
      <xdr:col>67</xdr:col>
      <xdr:colOff>101600</xdr:colOff>
      <xdr:row>98</xdr:row>
      <xdr:rowOff>122932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2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114059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9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35458</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78958"/>
          <a:ext cx="1269"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2760</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89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153585</xdr:rowOff>
    </xdr:from>
    <xdr:ext cx="469744"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5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35458</xdr:rowOff>
    </xdr:from>
    <xdr:to>
      <xdr:col>116</xdr:col>
      <xdr:colOff>152400</xdr:colOff>
      <xdr:row>30</xdr:row>
      <xdr:rowOff>35458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7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91660</xdr:rowOff>
    </xdr:from>
    <xdr:ext cx="313932"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353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68783</xdr:rowOff>
    </xdr:from>
    <xdr:to>
      <xdr:col>116</xdr:col>
      <xdr:colOff>114300</xdr:colOff>
      <xdr:row>38</xdr:row>
      <xdr:rowOff>170383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55067</xdr:rowOff>
    </xdr:from>
    <xdr:to>
      <xdr:col>112</xdr:col>
      <xdr:colOff>38100</xdr:colOff>
      <xdr:row>38</xdr:row>
      <xdr:rowOff>156667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1744</xdr:rowOff>
    </xdr:from>
    <xdr:ext cx="313932"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66333" y="63453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78842</xdr:rowOff>
    </xdr:from>
    <xdr:to>
      <xdr:col>98</xdr:col>
      <xdr:colOff>38100</xdr:colOff>
      <xdr:row>39</xdr:row>
      <xdr:rowOff>8992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25519</xdr:rowOff>
    </xdr:from>
    <xdr:ext cx="313932"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99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47210</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623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55771</xdr:rowOff>
    </xdr:from>
    <xdr:to>
      <xdr:col>116</xdr:col>
      <xdr:colOff>62864</xdr:colOff>
      <xdr:row>59</xdr:row>
      <xdr:rowOff>98116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628271"/>
          <a:ext cx="1269" cy="158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101943</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74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98116</xdr:rowOff>
    </xdr:from>
    <xdr:to>
      <xdr:col>116</xdr:col>
      <xdr:colOff>152400</xdr:colOff>
      <xdr:row>59</xdr:row>
      <xdr:rowOff>98116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2448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55771</xdr:rowOff>
    </xdr:from>
    <xdr:to>
      <xdr:col>116</xdr:col>
      <xdr:colOff>152400</xdr:colOff>
      <xdr:row>50</xdr:row>
      <xdr:rowOff>55771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62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98770</xdr:rowOff>
    </xdr:from>
    <xdr:to>
      <xdr:col>116</xdr:col>
      <xdr:colOff>63500</xdr:colOff>
      <xdr:row>56</xdr:row>
      <xdr:rowOff>4500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9014170"/>
          <a:ext cx="838200" cy="59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133730</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06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155303</xdr:rowOff>
    </xdr:from>
    <xdr:to>
      <xdr:col>116</xdr:col>
      <xdr:colOff>114300</xdr:colOff>
      <xdr:row>58</xdr:row>
      <xdr:rowOff>85453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92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98770</xdr:rowOff>
    </xdr:from>
    <xdr:to>
      <xdr:col>111</xdr:col>
      <xdr:colOff>177800</xdr:colOff>
      <xdr:row>53</xdr:row>
      <xdr:rowOff>166805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9014170"/>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114481</xdr:rowOff>
    </xdr:from>
    <xdr:to>
      <xdr:col>112</xdr:col>
      <xdr:colOff>38100</xdr:colOff>
      <xdr:row>58</xdr:row>
      <xdr:rowOff>44631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35758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97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166805</xdr:rowOff>
    </xdr:from>
    <xdr:to>
      <xdr:col>107</xdr:col>
      <xdr:colOff>50800</xdr:colOff>
      <xdr:row>55</xdr:row>
      <xdr:rowOff>167894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253655"/>
          <a:ext cx="889000" cy="34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155629</xdr:rowOff>
    </xdr:from>
    <xdr:to>
      <xdr:col>107</xdr:col>
      <xdr:colOff>101600</xdr:colOff>
      <xdr:row>58</xdr:row>
      <xdr:rowOff>85779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76906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02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167894</xdr:rowOff>
    </xdr:from>
    <xdr:to>
      <xdr:col>102</xdr:col>
      <xdr:colOff>114300</xdr:colOff>
      <xdr:row>55</xdr:row>
      <xdr:rowOff>168765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9597644"/>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138321</xdr:rowOff>
    </xdr:from>
    <xdr:to>
      <xdr:col>102</xdr:col>
      <xdr:colOff>165100</xdr:colOff>
      <xdr:row>58</xdr:row>
      <xdr:rowOff>68471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59598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00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99785</xdr:rowOff>
    </xdr:from>
    <xdr:to>
      <xdr:col>98</xdr:col>
      <xdr:colOff>38100</xdr:colOff>
      <xdr:row>58</xdr:row>
      <xdr:rowOff>29935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21062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9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125150</xdr:rowOff>
    </xdr:from>
    <xdr:to>
      <xdr:col>116</xdr:col>
      <xdr:colOff>114300</xdr:colOff>
      <xdr:row>56</xdr:row>
      <xdr:rowOff>55300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55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148027</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40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47970</xdr:rowOff>
    </xdr:from>
    <xdr:to>
      <xdr:col>112</xdr:col>
      <xdr:colOff>38100</xdr:colOff>
      <xdr:row>52</xdr:row>
      <xdr:rowOff>149570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89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166097</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87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116005</xdr:rowOff>
    </xdr:from>
    <xdr:to>
      <xdr:col>107</xdr:col>
      <xdr:colOff>101600</xdr:colOff>
      <xdr:row>54</xdr:row>
      <xdr:rowOff>46155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20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52</xdr:row>
      <xdr:rowOff>62682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897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117094</xdr:rowOff>
    </xdr:from>
    <xdr:to>
      <xdr:col>102</xdr:col>
      <xdr:colOff>165100</xdr:colOff>
      <xdr:row>56</xdr:row>
      <xdr:rowOff>47244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5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63771</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32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117965</xdr:rowOff>
    </xdr:from>
    <xdr:to>
      <xdr:col>98</xdr:col>
      <xdr:colOff>38100</xdr:colOff>
      <xdr:row>56</xdr:row>
      <xdr:rowOff>48115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5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64642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32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23023</xdr:rowOff>
    </xdr:from>
    <xdr:to>
      <xdr:col>116</xdr:col>
      <xdr:colOff>62864</xdr:colOff>
      <xdr:row>78</xdr:row>
      <xdr:rowOff>150490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24523"/>
          <a:ext cx="1269" cy="149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154317</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2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150490</xdr:rowOff>
    </xdr:from>
    <xdr:to>
      <xdr:col>116</xdr:col>
      <xdr:colOff>152400</xdr:colOff>
      <xdr:row>78</xdr:row>
      <xdr:rowOff>150490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2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141150</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9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23023</xdr:rowOff>
    </xdr:from>
    <xdr:to>
      <xdr:col>116</xdr:col>
      <xdr:colOff>152400</xdr:colOff>
      <xdr:row>70</xdr:row>
      <xdr:rowOff>23023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43688</xdr:rowOff>
    </xdr:from>
    <xdr:to>
      <xdr:col>116</xdr:col>
      <xdr:colOff>63500</xdr:colOff>
      <xdr:row>72</xdr:row>
      <xdr:rowOff>51186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216638"/>
          <a:ext cx="838200" cy="17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1673</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688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23246</xdr:rowOff>
    </xdr:from>
    <xdr:to>
      <xdr:col>116</xdr:col>
      <xdr:colOff>114300</xdr:colOff>
      <xdr:row>74</xdr:row>
      <xdr:rowOff>124846</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71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51186</xdr:rowOff>
    </xdr:from>
    <xdr:to>
      <xdr:col>111</xdr:col>
      <xdr:colOff>177800</xdr:colOff>
      <xdr:row>73</xdr:row>
      <xdr:rowOff>13330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2395586"/>
          <a:ext cx="889000" cy="13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32299</xdr:rowOff>
    </xdr:from>
    <xdr:to>
      <xdr:col>112</xdr:col>
      <xdr:colOff>38100</xdr:colOff>
      <xdr:row>76</xdr:row>
      <xdr:rowOff>133899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06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125026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15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33081</xdr:rowOff>
    </xdr:from>
    <xdr:to>
      <xdr:col>107</xdr:col>
      <xdr:colOff>50800</xdr:colOff>
      <xdr:row>73</xdr:row>
      <xdr:rowOff>13330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545300" y="12377481"/>
          <a:ext cx="889000" cy="15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50586</xdr:rowOff>
    </xdr:from>
    <xdr:to>
      <xdr:col>107</xdr:col>
      <xdr:colOff>101600</xdr:colOff>
      <xdr:row>77</xdr:row>
      <xdr:rowOff>152186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25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143313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34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33081</xdr:rowOff>
    </xdr:from>
    <xdr:to>
      <xdr:col>102</xdr:col>
      <xdr:colOff>114300</xdr:colOff>
      <xdr:row>73</xdr:row>
      <xdr:rowOff>59324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377481"/>
          <a:ext cx="889000" cy="19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170647</xdr:rowOff>
    </xdr:from>
    <xdr:to>
      <xdr:col>102</xdr:col>
      <xdr:colOff>165100</xdr:colOff>
      <xdr:row>77</xdr:row>
      <xdr:rowOff>100797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91924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157663</xdr:rowOff>
    </xdr:from>
    <xdr:to>
      <xdr:col>98</xdr:col>
      <xdr:colOff>38100</xdr:colOff>
      <xdr:row>77</xdr:row>
      <xdr:rowOff>87813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78940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28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164338</xdr:rowOff>
    </xdr:from>
    <xdr:to>
      <xdr:col>116</xdr:col>
      <xdr:colOff>114300</xdr:colOff>
      <xdr:row>71</xdr:row>
      <xdr:rowOff>94488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16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15765</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01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386</xdr:rowOff>
    </xdr:from>
    <xdr:to>
      <xdr:col>112</xdr:col>
      <xdr:colOff>38100</xdr:colOff>
      <xdr:row>72</xdr:row>
      <xdr:rowOff>101986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34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118513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1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133980</xdr:rowOff>
    </xdr:from>
    <xdr:to>
      <xdr:col>107</xdr:col>
      <xdr:colOff>101600</xdr:colOff>
      <xdr:row>73</xdr:row>
      <xdr:rowOff>64130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4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80657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25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153731</xdr:rowOff>
    </xdr:from>
    <xdr:to>
      <xdr:col>102</xdr:col>
      <xdr:colOff>165100</xdr:colOff>
      <xdr:row>72</xdr:row>
      <xdr:rowOff>83881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32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100408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1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8524</xdr:rowOff>
    </xdr:from>
    <xdr:to>
      <xdr:col>98</xdr:col>
      <xdr:colOff>38100</xdr:colOff>
      <xdr:row>73</xdr:row>
      <xdr:rowOff>110124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5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126651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29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556,881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497,238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59,643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円増加した。十条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西口市街地再開発促進事業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や都の北学園建設費などが増となったことにより、普通建設事業費が大幅な増となったことが主な要因となっている。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76,737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34,346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これは、都の北学園建設に係る学校改築事業費や十条駅西口市街地再開発促進事業費が増となったことなどが要因となっている。今後も、学校改築、新庁舎整備、駅周辺のまちづくりなど多額の経費が必要な普通建設事業が見込まれるため、適切な地方債の活用や、計画的な基金への積立て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161,564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円で、電力・ガス・食料品等価格高騰緊急支援給付金事業費や生活支援臨時特別給付金事業費が皆減となった一方、エネルギー・食料品等価格高騰支援給付金事業費が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86,358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円で、新型コロナウイルスワクチン接種関係費や新型コロナウイルス対策費の大幅な減などにより、前年度より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6,993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68,104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円で、施設建設基金繰入金を新庁舎整備基金に移し替えたことなどにより、前年度より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30,582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東京都北区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357,701
330,339
20.61
207,671,323
199,196,900
7,825,702
101,713,046
27,007,251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2730</xdr:rowOff>
    </xdr:from>
    <xdr:to>
      <xdr:col>24</xdr:col>
      <xdr:colOff>62865</xdr:colOff>
      <xdr:row>38</xdr:row>
      <xdr:rowOff>24067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17680"/>
          <a:ext cx="1270" cy="122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27894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24067</xdr:rowOff>
    </xdr:from>
    <xdr:to>
      <xdr:col>24</xdr:col>
      <xdr:colOff>152400</xdr:colOff>
      <xdr:row>38</xdr:row>
      <xdr:rowOff>24067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3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120857</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2730</xdr:rowOff>
    </xdr:from>
    <xdr:to>
      <xdr:col>24</xdr:col>
      <xdr:colOff>152400</xdr:colOff>
      <xdr:row>31</xdr:row>
      <xdr:rowOff>2730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1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157035</xdr:rowOff>
    </xdr:from>
    <xdr:to>
      <xdr:col>24</xdr:col>
      <xdr:colOff>63500</xdr:colOff>
      <xdr:row>36</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29235"/>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133811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06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155384</xdr:rowOff>
    </xdr:from>
    <xdr:to>
      <xdr:col>24</xdr:col>
      <xdr:colOff>114300</xdr:colOff>
      <xdr:row>37</xdr:row>
      <xdr:rowOff>85534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152845</xdr:rowOff>
    </xdr:from>
    <xdr:to>
      <xdr:col>19</xdr:col>
      <xdr:colOff>177800</xdr:colOff>
      <xdr:row>36</xdr:row>
      <xdr:rowOff>157035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25045"/>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161290</xdr:rowOff>
    </xdr:from>
    <xdr:to>
      <xdr:col>20</xdr:col>
      <xdr:colOff>38100</xdr:colOff>
      <xdr:row>37</xdr:row>
      <xdr:rowOff>91440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82567</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139319</xdr:rowOff>
    </xdr:from>
    <xdr:to>
      <xdr:col>15</xdr:col>
      <xdr:colOff>50800</xdr:colOff>
      <xdr:row>36</xdr:row>
      <xdr:rowOff>152845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11519"/>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168529</xdr:rowOff>
    </xdr:from>
    <xdr:to>
      <xdr:col>15</xdr:col>
      <xdr:colOff>101600</xdr:colOff>
      <xdr:row>37</xdr:row>
      <xdr:rowOff>98679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89806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139319</xdr:rowOff>
    </xdr:from>
    <xdr:to>
      <xdr:col>10</xdr:col>
      <xdr:colOff>114300</xdr:colOff>
      <xdr:row>36</xdr:row>
      <xdr:rowOff>142177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311519"/>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161861</xdr:rowOff>
    </xdr:from>
    <xdr:to>
      <xdr:col>10</xdr:col>
      <xdr:colOff>165100</xdr:colOff>
      <xdr:row>37</xdr:row>
      <xdr:rowOff>92011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83138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151003</xdr:rowOff>
    </xdr:from>
    <xdr:to>
      <xdr:col>6</xdr:col>
      <xdr:colOff>38100</xdr:colOff>
      <xdr:row>37</xdr:row>
      <xdr:rowOff>81153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72280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109093</xdr:rowOff>
    </xdr:from>
    <xdr:to>
      <xdr:col>24</xdr:col>
      <xdr:colOff>114300</xdr:colOff>
      <xdr:row>37</xdr:row>
      <xdr:rowOff>39243</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131970</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2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106235</xdr:rowOff>
    </xdr:from>
    <xdr:to>
      <xdr:col>20</xdr:col>
      <xdr:colOff>38100</xdr:colOff>
      <xdr:row>37</xdr:row>
      <xdr:rowOff>36385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7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52912</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5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102045</xdr:rowOff>
    </xdr:from>
    <xdr:to>
      <xdr:col>15</xdr:col>
      <xdr:colOff>101600</xdr:colOff>
      <xdr:row>37</xdr:row>
      <xdr:rowOff>32195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7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48722</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4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88519</xdr:rowOff>
    </xdr:from>
    <xdr:to>
      <xdr:col>10</xdr:col>
      <xdr:colOff>165100</xdr:colOff>
      <xdr:row>37</xdr:row>
      <xdr:rowOff>18669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35196</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91377</xdr:rowOff>
    </xdr:from>
    <xdr:to>
      <xdr:col>6</xdr:col>
      <xdr:colOff>38100</xdr:colOff>
      <xdr:row>37</xdr:row>
      <xdr:rowOff>21527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38054</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3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4336</xdr:rowOff>
    </xdr:from>
    <xdr:to>
      <xdr:col>24</xdr:col>
      <xdr:colOff>62865</xdr:colOff>
      <xdr:row>59</xdr:row>
      <xdr:rowOff>134693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48286"/>
          <a:ext cx="1270" cy="1501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138520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25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134693</xdr:rowOff>
    </xdr:from>
    <xdr:to>
      <xdr:col>24</xdr:col>
      <xdr:colOff>152400</xdr:colOff>
      <xdr:row>59</xdr:row>
      <xdr:rowOff>134693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25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122463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4336</xdr:rowOff>
    </xdr:from>
    <xdr:to>
      <xdr:col>24</xdr:col>
      <xdr:colOff>152400</xdr:colOff>
      <xdr:row>51</xdr:row>
      <xdr:rowOff>4336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4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33444</xdr:rowOff>
    </xdr:from>
    <xdr:to>
      <xdr:col>24</xdr:col>
      <xdr:colOff>63500</xdr:colOff>
      <xdr:row>58</xdr:row>
      <xdr:rowOff>81113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63194"/>
          <a:ext cx="838200" cy="5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7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21627</xdr:rowOff>
    </xdr:from>
    <xdr:to>
      <xdr:col>24</xdr:col>
      <xdr:colOff>114300</xdr:colOff>
      <xdr:row>57</xdr:row>
      <xdr:rowOff>123227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9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81113</xdr:rowOff>
    </xdr:from>
    <xdr:to>
      <xdr:col>19</xdr:col>
      <xdr:colOff>177800</xdr:colOff>
      <xdr:row>58</xdr:row>
      <xdr:rowOff>129827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25213"/>
          <a:ext cx="889000" cy="4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69360</xdr:rowOff>
    </xdr:from>
    <xdr:to>
      <xdr:col>20</xdr:col>
      <xdr:colOff>38100</xdr:colOff>
      <xdr:row>57</xdr:row>
      <xdr:rowOff>170960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16037</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1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83715</xdr:rowOff>
    </xdr:from>
    <xdr:to>
      <xdr:col>15</xdr:col>
      <xdr:colOff>50800</xdr:colOff>
      <xdr:row>58</xdr:row>
      <xdr:rowOff>129827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999115"/>
          <a:ext cx="889000" cy="107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80474</xdr:rowOff>
    </xdr:from>
    <xdr:to>
      <xdr:col>15</xdr:col>
      <xdr:colOff>101600</xdr:colOff>
      <xdr:row>58</xdr:row>
      <xdr:rowOff>10624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27151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83715</xdr:rowOff>
    </xdr:from>
    <xdr:to>
      <xdr:col>10</xdr:col>
      <xdr:colOff>114300</xdr:colOff>
      <xdr:row>58</xdr:row>
      <xdr:rowOff>113422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999115"/>
          <a:ext cx="889000" cy="105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115254</xdr:rowOff>
    </xdr:from>
    <xdr:to>
      <xdr:col>10</xdr:col>
      <xdr:colOff>165100</xdr:colOff>
      <xdr:row>52</xdr:row>
      <xdr:rowOff>45404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8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61931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63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10544</xdr:rowOff>
    </xdr:from>
    <xdr:to>
      <xdr:col>6</xdr:col>
      <xdr:colOff>38100</xdr:colOff>
      <xdr:row>58</xdr:row>
      <xdr:rowOff>112144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154094</xdr:rowOff>
    </xdr:from>
    <xdr:to>
      <xdr:col>24</xdr:col>
      <xdr:colOff>114300</xdr:colOff>
      <xdr:row>55</xdr:row>
      <xdr:rowOff>84244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5521</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26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30313</xdr:rowOff>
    </xdr:from>
    <xdr:to>
      <xdr:col>20</xdr:col>
      <xdr:colOff>38100</xdr:colOff>
      <xdr:row>58</xdr:row>
      <xdr:rowOff>131913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123040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6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79027</xdr:rowOff>
    </xdr:from>
    <xdr:to>
      <xdr:col>15</xdr:col>
      <xdr:colOff>101600</xdr:colOff>
      <xdr:row>59</xdr:row>
      <xdr:rowOff>9177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32915</xdr:rowOff>
    </xdr:from>
    <xdr:to>
      <xdr:col>10</xdr:col>
      <xdr:colOff>165100</xdr:colOff>
      <xdr:row>52</xdr:row>
      <xdr:rowOff>134515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9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125642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04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62622</xdr:rowOff>
    </xdr:from>
    <xdr:to>
      <xdr:col>6</xdr:col>
      <xdr:colOff>38100</xdr:colOff>
      <xdr:row>58</xdr:row>
      <xdr:rowOff>164222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155349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9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141749</xdr:rowOff>
    </xdr:from>
    <xdr:to>
      <xdr:col>24</xdr:col>
      <xdr:colOff>62865</xdr:colOff>
      <xdr:row>79</xdr:row>
      <xdr:rowOff>1877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14699"/>
          <a:ext cx="1270" cy="1231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5704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1877</xdr:rowOff>
    </xdr:from>
    <xdr:to>
      <xdr:col>24</xdr:col>
      <xdr:colOff>152400</xdr:colOff>
      <xdr:row>79</xdr:row>
      <xdr:rowOff>1877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88426</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8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141749</xdr:rowOff>
    </xdr:from>
    <xdr:to>
      <xdr:col>24</xdr:col>
      <xdr:colOff>152400</xdr:colOff>
      <xdr:row>71</xdr:row>
      <xdr:rowOff>141749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1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106690</xdr:rowOff>
    </xdr:from>
    <xdr:to>
      <xdr:col>24</xdr:col>
      <xdr:colOff>63500</xdr:colOff>
      <xdr:row>76</xdr:row>
      <xdr:rowOff>143197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36890"/>
          <a:ext cx="838200" cy="3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131968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162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153541</xdr:rowOff>
    </xdr:from>
    <xdr:to>
      <xdr:col>24</xdr:col>
      <xdr:colOff>114300</xdr:colOff>
      <xdr:row>77</xdr:row>
      <xdr:rowOff>83691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131074</xdr:rowOff>
    </xdr:from>
    <xdr:to>
      <xdr:col>19</xdr:col>
      <xdr:colOff>177800</xdr:colOff>
      <xdr:row>76</xdr:row>
      <xdr:rowOff>143197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61274"/>
          <a:ext cx="889000" cy="1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43904</xdr:rowOff>
    </xdr:from>
    <xdr:to>
      <xdr:col>20</xdr:col>
      <xdr:colOff>38100</xdr:colOff>
      <xdr:row>77</xdr:row>
      <xdr:rowOff>145504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24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136631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33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131074</xdr:rowOff>
    </xdr:from>
    <xdr:to>
      <xdr:col>15</xdr:col>
      <xdr:colOff>50800</xdr:colOff>
      <xdr:row>77</xdr:row>
      <xdr:rowOff>52832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61274"/>
          <a:ext cx="889000" cy="9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42563</xdr:rowOff>
    </xdr:from>
    <xdr:to>
      <xdr:col>15</xdr:col>
      <xdr:colOff>101600</xdr:colOff>
      <xdr:row>77</xdr:row>
      <xdr:rowOff>144163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135290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52832</xdr:rowOff>
    </xdr:from>
    <xdr:to>
      <xdr:col>10</xdr:col>
      <xdr:colOff>114300</xdr:colOff>
      <xdr:row>78</xdr:row>
      <xdr:rowOff>6381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54482"/>
          <a:ext cx="889000" cy="12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38044</xdr:rowOff>
    </xdr:from>
    <xdr:to>
      <xdr:col>10</xdr:col>
      <xdr:colOff>165100</xdr:colOff>
      <xdr:row>78</xdr:row>
      <xdr:rowOff>139644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1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130771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0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73363</xdr:rowOff>
    </xdr:from>
    <xdr:to>
      <xdr:col>6</xdr:col>
      <xdr:colOff>38100</xdr:colOff>
      <xdr:row>79</xdr:row>
      <xdr:rowOff>3513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4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166090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3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55890</xdr:rowOff>
    </xdr:from>
    <xdr:to>
      <xdr:col>24</xdr:col>
      <xdr:colOff>114300</xdr:colOff>
      <xdr:row>76</xdr:row>
      <xdr:rowOff>157490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78767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3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92397</xdr:rowOff>
    </xdr:from>
    <xdr:to>
      <xdr:col>20</xdr:col>
      <xdr:colOff>38100</xdr:colOff>
      <xdr:row>77</xdr:row>
      <xdr:rowOff>22547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39074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9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80274</xdr:rowOff>
    </xdr:from>
    <xdr:to>
      <xdr:col>15</xdr:col>
      <xdr:colOff>101600</xdr:colOff>
      <xdr:row>77</xdr:row>
      <xdr:rowOff>10424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26951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8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2032</xdr:rowOff>
    </xdr:from>
    <xdr:to>
      <xdr:col>10</xdr:col>
      <xdr:colOff>165100</xdr:colOff>
      <xdr:row>77</xdr:row>
      <xdr:rowOff>103632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120159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7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127031</xdr:rowOff>
    </xdr:from>
    <xdr:to>
      <xdr:col>6</xdr:col>
      <xdr:colOff>38100</xdr:colOff>
      <xdr:row>78</xdr:row>
      <xdr:rowOff>57181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73708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10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91832</xdr:rowOff>
    </xdr:from>
    <xdr:to>
      <xdr:col>24</xdr:col>
      <xdr:colOff>62865</xdr:colOff>
      <xdr:row>97</xdr:row>
      <xdr:rowOff>78480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22332"/>
          <a:ext cx="1270" cy="118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82307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1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78480</xdr:rowOff>
    </xdr:from>
    <xdr:to>
      <xdr:col>24</xdr:col>
      <xdr:colOff>152400</xdr:colOff>
      <xdr:row>97</xdr:row>
      <xdr:rowOff>78480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09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38509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91832</xdr:rowOff>
    </xdr:from>
    <xdr:to>
      <xdr:col>24</xdr:col>
      <xdr:colOff>152400</xdr:colOff>
      <xdr:row>90</xdr:row>
      <xdr:rowOff>91832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2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83990</xdr:rowOff>
    </xdr:from>
    <xdr:to>
      <xdr:col>24</xdr:col>
      <xdr:colOff>63500</xdr:colOff>
      <xdr:row>96</xdr:row>
      <xdr:rowOff>28304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371740"/>
          <a:ext cx="838200" cy="11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140158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161731</xdr:rowOff>
    </xdr:from>
    <xdr:to>
      <xdr:col>24</xdr:col>
      <xdr:colOff>114300</xdr:colOff>
      <xdr:row>96</xdr:row>
      <xdr:rowOff>91881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4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44625</xdr:rowOff>
    </xdr:from>
    <xdr:to>
      <xdr:col>19</xdr:col>
      <xdr:colOff>177800</xdr:colOff>
      <xdr:row>95</xdr:row>
      <xdr:rowOff>83990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332375"/>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131214</xdr:rowOff>
    </xdr:from>
    <xdr:to>
      <xdr:col>20</xdr:col>
      <xdr:colOff>38100</xdr:colOff>
      <xdr:row>95</xdr:row>
      <xdr:rowOff>61364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4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77891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02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44625</xdr:rowOff>
    </xdr:from>
    <xdr:to>
      <xdr:col>15</xdr:col>
      <xdr:colOff>50800</xdr:colOff>
      <xdr:row>97</xdr:row>
      <xdr:rowOff>117571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332375"/>
          <a:ext cx="889000" cy="41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151834</xdr:rowOff>
    </xdr:from>
    <xdr:to>
      <xdr:col>15</xdr:col>
      <xdr:colOff>101600</xdr:colOff>
      <xdr:row>95</xdr:row>
      <xdr:rowOff>81984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268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98511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04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117571</xdr:rowOff>
    </xdr:from>
    <xdr:to>
      <xdr:col>10</xdr:col>
      <xdr:colOff>114300</xdr:colOff>
      <xdr:row>97</xdr:row>
      <xdr:rowOff>170630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48221"/>
          <a:ext cx="889000" cy="5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164703</xdr:rowOff>
    </xdr:from>
    <xdr:to>
      <xdr:col>10</xdr:col>
      <xdr:colOff>165100</xdr:colOff>
      <xdr:row>97</xdr:row>
      <xdr:rowOff>94853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2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111380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67801</xdr:rowOff>
    </xdr:from>
    <xdr:to>
      <xdr:col>6</xdr:col>
      <xdr:colOff>38100</xdr:colOff>
      <xdr:row>97</xdr:row>
      <xdr:rowOff>169401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14478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7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148954</xdr:rowOff>
    </xdr:from>
    <xdr:to>
      <xdr:col>24</xdr:col>
      <xdr:colOff>114300</xdr:colOff>
      <xdr:row>96</xdr:row>
      <xdr:rowOff>79104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4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8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33190</xdr:rowOff>
    </xdr:from>
    <xdr:to>
      <xdr:col>20</xdr:col>
      <xdr:colOff>38100</xdr:colOff>
      <xdr:row>95</xdr:row>
      <xdr:rowOff>134790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3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125917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1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165275</xdr:rowOff>
    </xdr:from>
    <xdr:to>
      <xdr:col>15</xdr:col>
      <xdr:colOff>101600</xdr:colOff>
      <xdr:row>95</xdr:row>
      <xdr:rowOff>95425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86552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3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66771</xdr:rowOff>
    </xdr:from>
    <xdr:to>
      <xdr:col>10</xdr:col>
      <xdr:colOff>165100</xdr:colOff>
      <xdr:row>97</xdr:row>
      <xdr:rowOff>168371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159498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9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119830</xdr:rowOff>
    </xdr:from>
    <xdr:to>
      <xdr:col>6</xdr:col>
      <xdr:colOff>38100</xdr:colOff>
      <xdr:row>98</xdr:row>
      <xdr:rowOff>49980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5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41107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4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49631</xdr:rowOff>
    </xdr:from>
    <xdr:to>
      <xdr:col>54</xdr:col>
      <xdr:colOff>189865</xdr:colOff>
      <xdr:row>38</xdr:row>
      <xdr:rowOff>80264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93131"/>
          <a:ext cx="127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84091</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9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80264</xdr:rowOff>
    </xdr:from>
    <xdr:to>
      <xdr:col>55</xdr:col>
      <xdr:colOff>88900</xdr:colOff>
      <xdr:row>38</xdr:row>
      <xdr:rowOff>80264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167758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49631</xdr:rowOff>
    </xdr:from>
    <xdr:to>
      <xdr:col>55</xdr:col>
      <xdr:colOff>88900</xdr:colOff>
      <xdr:row>30</xdr:row>
      <xdr:rowOff>49631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9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1168</xdr:rowOff>
    </xdr:from>
    <xdr:to>
      <xdr:col>55</xdr:col>
      <xdr:colOff>0</xdr:colOff>
      <xdr:row>38</xdr:row>
      <xdr:rowOff>6197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1626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145152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45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6197</xdr:rowOff>
    </xdr:from>
    <xdr:to>
      <xdr:col>50</xdr:col>
      <xdr:colOff>114300</xdr:colOff>
      <xdr:row>38</xdr:row>
      <xdr:rowOff>9398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521297"/>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115418</xdr:rowOff>
    </xdr:from>
    <xdr:to>
      <xdr:col>50</xdr:col>
      <xdr:colOff>165100</xdr:colOff>
      <xdr:row>37</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62095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062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2997</xdr:rowOff>
    </xdr:from>
    <xdr:to>
      <xdr:col>45</xdr:col>
      <xdr:colOff>177800</xdr:colOff>
      <xdr:row>38</xdr:row>
      <xdr:rowOff>9398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1809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144678</xdr:rowOff>
    </xdr:from>
    <xdr:to>
      <xdr:col>46</xdr:col>
      <xdr:colOff>38100</xdr:colOff>
      <xdr:row>37</xdr:row>
      <xdr:rowOff>74828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91355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57404</xdr:rowOff>
    </xdr:from>
    <xdr:to>
      <xdr:col>41</xdr:col>
      <xdr:colOff>50800</xdr:colOff>
      <xdr:row>38</xdr:row>
      <xdr:rowOff>2997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401054"/>
          <a:ext cx="889000" cy="1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122275</xdr:rowOff>
    </xdr:from>
    <xdr:to>
      <xdr:col>41</xdr:col>
      <xdr:colOff>101600</xdr:colOff>
      <xdr:row>37</xdr:row>
      <xdr:rowOff>52425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68952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108560</xdr:rowOff>
    </xdr:from>
    <xdr:to>
      <xdr:col>36</xdr:col>
      <xdr:colOff>165100</xdr:colOff>
      <xdr:row>37</xdr:row>
      <xdr:rowOff>38710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55237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121819</xdr:rowOff>
    </xdr:from>
    <xdr:to>
      <xdr:col>55</xdr:col>
      <xdr:colOff>50800</xdr:colOff>
      <xdr:row>38</xdr:row>
      <xdr:rowOff>51969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36746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380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126848</xdr:rowOff>
    </xdr:from>
    <xdr:to>
      <xdr:col>50</xdr:col>
      <xdr:colOff>165100</xdr:colOff>
      <xdr:row>38</xdr:row>
      <xdr:rowOff>56998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48124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130048</xdr:rowOff>
    </xdr:from>
    <xdr:to>
      <xdr:col>46</xdr:col>
      <xdr:colOff>38100</xdr:colOff>
      <xdr:row>38</xdr:row>
      <xdr:rowOff>60198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51325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123647</xdr:rowOff>
    </xdr:from>
    <xdr:to>
      <xdr:col>41</xdr:col>
      <xdr:colOff>101600</xdr:colOff>
      <xdr:row>38</xdr:row>
      <xdr:rowOff>53797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6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44924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560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6604</xdr:rowOff>
    </xdr:from>
    <xdr:to>
      <xdr:col>36</xdr:col>
      <xdr:colOff>165100</xdr:colOff>
      <xdr:row>37</xdr:row>
      <xdr:rowOff>108204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99331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44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45059</xdr:rowOff>
    </xdr:from>
    <xdr:to>
      <xdr:col>54</xdr:col>
      <xdr:colOff>189865</xdr:colOff>
      <xdr:row>58</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960459"/>
          <a:ext cx="1270" cy="1123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163186</xdr:rowOff>
    </xdr:from>
    <xdr:ext cx="469744"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73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45059</xdr:rowOff>
    </xdr:from>
    <xdr:to>
      <xdr:col>55</xdr:col>
      <xdr:colOff>88900</xdr:colOff>
      <xdr:row>52</xdr:row>
      <xdr:rowOff>45059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9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150639</xdr:rowOff>
    </xdr:from>
    <xdr:ext cx="378565"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518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127762</xdr:rowOff>
    </xdr:from>
    <xdr:to>
      <xdr:col>55</xdr:col>
      <xdr:colOff>50800</xdr:colOff>
      <xdr:row>58</xdr:row>
      <xdr:rowOff>57912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0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82499</xdr:rowOff>
    </xdr:from>
    <xdr:to>
      <xdr:col>50</xdr:col>
      <xdr:colOff>165100</xdr:colOff>
      <xdr:row>58</xdr:row>
      <xdr:rowOff>12649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29176</xdr:rowOff>
    </xdr:from>
    <xdr:ext cx="378565"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50017" y="9630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151536</xdr:rowOff>
    </xdr:from>
    <xdr:to>
      <xdr:col>46</xdr:col>
      <xdr:colOff>38100</xdr:colOff>
      <xdr:row>58</xdr:row>
      <xdr:rowOff>81686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98213</xdr:rowOff>
    </xdr:from>
    <xdr:ext cx="378565"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61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148793</xdr:rowOff>
    </xdr:from>
    <xdr:to>
      <xdr:col>41</xdr:col>
      <xdr:colOff>101600</xdr:colOff>
      <xdr:row>58</xdr:row>
      <xdr:rowOff>78943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95470</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2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162966</xdr:rowOff>
    </xdr:from>
    <xdr:to>
      <xdr:col>36</xdr:col>
      <xdr:colOff>165100</xdr:colOff>
      <xdr:row>58</xdr:row>
      <xdr:rowOff>93116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109643</xdr:rowOff>
    </xdr:from>
    <xdr:ext cx="378565"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3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55529</xdr:rowOff>
    </xdr:from>
    <xdr:to>
      <xdr:col>54</xdr:col>
      <xdr:colOff>189865</xdr:colOff>
      <xdr:row>78</xdr:row>
      <xdr:rowOff>14061</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057029"/>
          <a:ext cx="1270" cy="1330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17888</xdr:rowOff>
    </xdr:from>
    <xdr:ext cx="469744"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39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14061</xdr:rowOff>
    </xdr:from>
    <xdr:to>
      <xdr:col>55</xdr:col>
      <xdr:colOff>88900</xdr:colOff>
      <xdr:row>78</xdr:row>
      <xdr:rowOff>14061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38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2206</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83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55529</xdr:rowOff>
    </xdr:from>
    <xdr:to>
      <xdr:col>55</xdr:col>
      <xdr:colOff>88900</xdr:colOff>
      <xdr:row>70</xdr:row>
      <xdr:rowOff>55529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057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35413</xdr:rowOff>
    </xdr:from>
    <xdr:to>
      <xdr:col>55</xdr:col>
      <xdr:colOff>0</xdr:colOff>
      <xdr:row>76</xdr:row>
      <xdr:rowOff>125070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065613"/>
          <a:ext cx="838200" cy="8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74378</xdr:rowOff>
    </xdr:from>
    <xdr:ext cx="469744"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2933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51501</xdr:rowOff>
    </xdr:from>
    <xdr:to>
      <xdr:col>55</xdr:col>
      <xdr:colOff>50800</xdr:colOff>
      <xdr:row>76</xdr:row>
      <xdr:rowOff>153101</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08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35413</xdr:rowOff>
    </xdr:from>
    <xdr:to>
      <xdr:col>50</xdr:col>
      <xdr:colOff>114300</xdr:colOff>
      <xdr:row>76</xdr:row>
      <xdr:rowOff>58821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065613"/>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54702</xdr:rowOff>
    </xdr:from>
    <xdr:to>
      <xdr:col>50</xdr:col>
      <xdr:colOff>165100</xdr:colOff>
      <xdr:row>76</xdr:row>
      <xdr:rowOff>156302</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147429</xdr:rowOff>
    </xdr:from>
    <xdr:ext cx="469744"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404428" y="1317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58821</xdr:rowOff>
    </xdr:from>
    <xdr:to>
      <xdr:col>45</xdr:col>
      <xdr:colOff>177800</xdr:colOff>
      <xdr:row>76</xdr:row>
      <xdr:rowOff>86162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089021"/>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102524</xdr:rowOff>
    </xdr:from>
    <xdr:to>
      <xdr:col>46</xdr:col>
      <xdr:colOff>38100</xdr:colOff>
      <xdr:row>77</xdr:row>
      <xdr:rowOff>32674</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23801</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25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939</xdr:rowOff>
    </xdr:from>
    <xdr:to>
      <xdr:col>41</xdr:col>
      <xdr:colOff>50800</xdr:colOff>
      <xdr:row>76</xdr:row>
      <xdr:rowOff>86162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031139"/>
          <a:ext cx="889000" cy="8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118618</xdr:rowOff>
    </xdr:from>
    <xdr:to>
      <xdr:col>41</xdr:col>
      <xdr:colOff>101600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39895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169824</xdr:rowOff>
    </xdr:from>
    <xdr:to>
      <xdr:col>36</xdr:col>
      <xdr:colOff>165100</xdr:colOff>
      <xdr:row>77</xdr:row>
      <xdr:rowOff>99974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91101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74270</xdr:rowOff>
    </xdr:from>
    <xdr:to>
      <xdr:col>55</xdr:col>
      <xdr:colOff>50800</xdr:colOff>
      <xdr:row>77</xdr:row>
      <xdr:rowOff>4420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1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52697</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08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156063</xdr:rowOff>
    </xdr:from>
    <xdr:to>
      <xdr:col>50</xdr:col>
      <xdr:colOff>165100</xdr:colOff>
      <xdr:row>76</xdr:row>
      <xdr:rowOff>86213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01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102740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279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8021</xdr:rowOff>
    </xdr:from>
    <xdr:to>
      <xdr:col>46</xdr:col>
      <xdr:colOff>38100</xdr:colOff>
      <xdr:row>76</xdr:row>
      <xdr:rowOff>109621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03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126148</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281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35362</xdr:rowOff>
    </xdr:from>
    <xdr:to>
      <xdr:col>41</xdr:col>
      <xdr:colOff>101600</xdr:colOff>
      <xdr:row>76</xdr:row>
      <xdr:rowOff>136962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0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153489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284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121589</xdr:rowOff>
    </xdr:from>
    <xdr:to>
      <xdr:col>36</xdr:col>
      <xdr:colOff>165100</xdr:colOff>
      <xdr:row>76</xdr:row>
      <xdr:rowOff>51739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298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68266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275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132745</xdr:rowOff>
    </xdr:from>
    <xdr:to>
      <xdr:col>54</xdr:col>
      <xdr:colOff>189865</xdr:colOff>
      <xdr:row>97</xdr:row>
      <xdr:rowOff>78161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flipV="1">
          <a:off x="10475595" y="15563245"/>
          <a:ext cx="1270" cy="1145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81988</xdr:rowOff>
    </xdr:from>
    <xdr:ext cx="534377" cy="259045"/>
    <xdr:sp macro="" textlink="">
      <xdr:nvSpPr>
        <xdr:cNvPr id="448" name="土木費最小値テキスト">
          <a:extLst>
            <a:ext uri="{FF2B5EF4-FFF2-40B4-BE49-F238E27FC236}">
              <a16:creationId xmlns:a16="http://schemas.microsoft.com/office/drawing/2014/main" id="{00000000-0008-0000-0700-0000C0010000}"/>
            </a:ext>
          </a:extLst>
        </xdr:cNvPr>
        <xdr:cNvSpPr txBox="1"/>
      </xdr:nvSpPr>
      <xdr:spPr>
        <a:xfrm>
          <a:off x="10528300" y="1671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78161</xdr:rowOff>
    </xdr:from>
    <xdr:to>
      <xdr:col>55</xdr:col>
      <xdr:colOff>88900</xdr:colOff>
      <xdr:row>97</xdr:row>
      <xdr:rowOff>78161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10388600" y="1670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79422</xdr:rowOff>
    </xdr:from>
    <xdr:ext cx="599010" cy="259045"/>
    <xdr:sp macro="" textlink="">
      <xdr:nvSpPr>
        <xdr:cNvPr id="450" name="土木費最大値テキスト">
          <a:extLst>
            <a:ext uri="{FF2B5EF4-FFF2-40B4-BE49-F238E27FC236}">
              <a16:creationId xmlns:a16="http://schemas.microsoft.com/office/drawing/2014/main" id="{00000000-0008-0000-0700-0000C2010000}"/>
            </a:ext>
          </a:extLst>
        </xdr:cNvPr>
        <xdr:cNvSpPr txBox="1"/>
      </xdr:nvSpPr>
      <xdr:spPr>
        <a:xfrm>
          <a:off x="10528300" y="1533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221,217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132745</xdr:rowOff>
    </xdr:from>
    <xdr:to>
      <xdr:col>55</xdr:col>
      <xdr:colOff>88900</xdr:colOff>
      <xdr:row>90</xdr:row>
      <xdr:rowOff>132745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5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31863</xdr:rowOff>
    </xdr:from>
    <xdr:to>
      <xdr:col>55</xdr:col>
      <xdr:colOff>0</xdr:colOff>
      <xdr:row>96</xdr:row>
      <xdr:rowOff>130470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9639300" y="16491063"/>
          <a:ext cx="838200" cy="9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38250</xdr:rowOff>
    </xdr:from>
    <xdr:ext cx="534377" cy="259045"/>
    <xdr:sp macro="" textlink="">
      <xdr:nvSpPr>
        <xdr:cNvPr id="453" name="土木費平均値テキスト">
          <a:extLst>
            <a:ext uri="{FF2B5EF4-FFF2-40B4-BE49-F238E27FC236}">
              <a16:creationId xmlns:a16="http://schemas.microsoft.com/office/drawing/2014/main" id="{00000000-0008-0000-0700-0000C5010000}"/>
            </a:ext>
          </a:extLst>
        </xdr:cNvPr>
        <xdr:cNvSpPr txBox="1"/>
      </xdr:nvSpPr>
      <xdr:spPr>
        <a:xfrm>
          <a:off x="10528300" y="16497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59823</xdr:rowOff>
    </xdr:from>
    <xdr:to>
      <xdr:col>55</xdr:col>
      <xdr:colOff>50800</xdr:colOff>
      <xdr:row>96</xdr:row>
      <xdr:rowOff>161423</xdr:rowOff>
    </xdr:to>
    <xdr:sp macro="" textlink="">
      <xdr:nvSpPr>
        <xdr:cNvPr id="454" name="フローチャート: 判断 453">
          <a:extLst>
            <a:ext uri="{FF2B5EF4-FFF2-40B4-BE49-F238E27FC236}">
              <a16:creationId xmlns:a16="http://schemas.microsoft.com/office/drawing/2014/main" id="{00000000-0008-0000-0700-0000C6010000}"/>
            </a:ext>
          </a:extLst>
        </xdr:cNvPr>
        <xdr:cNvSpPr/>
      </xdr:nvSpPr>
      <xdr:spPr>
        <a:xfrm>
          <a:off x="10426700" y="1651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130470</xdr:rowOff>
    </xdr:from>
    <xdr:to>
      <xdr:col>50</xdr:col>
      <xdr:colOff>114300</xdr:colOff>
      <xdr:row>97</xdr:row>
      <xdr:rowOff>150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8750300" y="16589670"/>
          <a:ext cx="889000" cy="4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94867</xdr:rowOff>
    </xdr:from>
    <xdr:to>
      <xdr:col>50</xdr:col>
      <xdr:colOff>165100</xdr:colOff>
      <xdr:row>97</xdr:row>
      <xdr:rowOff>25017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9588500" y="1655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16144</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9372111" y="1664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xdr:rowOff>
    </xdr:from>
    <xdr:to>
      <xdr:col>45</xdr:col>
      <xdr:colOff>177800</xdr:colOff>
      <xdr:row>97</xdr:row>
      <xdr:rowOff>28223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7861300" y="16630800"/>
          <a:ext cx="889000" cy="2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108336</xdr:rowOff>
    </xdr:from>
    <xdr:to>
      <xdr:col>46</xdr:col>
      <xdr:colOff>38100</xdr:colOff>
      <xdr:row>97</xdr:row>
      <xdr:rowOff>38486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99500" y="1656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55013</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83111" y="1634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9855</xdr:rowOff>
    </xdr:from>
    <xdr:to>
      <xdr:col>41</xdr:col>
      <xdr:colOff>50800</xdr:colOff>
      <xdr:row>97</xdr:row>
      <xdr:rowOff>28223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972300" y="16640505"/>
          <a:ext cx="889000" cy="1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97346</xdr:rowOff>
    </xdr:from>
    <xdr:to>
      <xdr:col>41</xdr:col>
      <xdr:colOff>101600</xdr:colOff>
      <xdr:row>97</xdr:row>
      <xdr:rowOff>27496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10500" y="165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44023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594111" y="1633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101815</xdr:rowOff>
    </xdr:from>
    <xdr:to>
      <xdr:col>36</xdr:col>
      <xdr:colOff>165100</xdr:colOff>
      <xdr:row>97</xdr:row>
      <xdr:rowOff>31965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6921500" y="165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48492</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705111" y="1633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152513</xdr:rowOff>
    </xdr:from>
    <xdr:to>
      <xdr:col>55</xdr:col>
      <xdr:colOff>50800</xdr:colOff>
      <xdr:row>96</xdr:row>
      <xdr:rowOff>82663</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10426700" y="164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3940</xdr:rowOff>
    </xdr:from>
    <xdr:ext cx="534377" cy="259045"/>
    <xdr:sp macro="" textlink="">
      <xdr:nvSpPr>
        <xdr:cNvPr id="472" name="土木費該当値テキスト">
          <a:extLst>
            <a:ext uri="{FF2B5EF4-FFF2-40B4-BE49-F238E27FC236}">
              <a16:creationId xmlns:a16="http://schemas.microsoft.com/office/drawing/2014/main" id="{00000000-0008-0000-0700-0000D8010000}"/>
            </a:ext>
          </a:extLst>
        </xdr:cNvPr>
        <xdr:cNvSpPr txBox="1"/>
      </xdr:nvSpPr>
      <xdr:spPr>
        <a:xfrm>
          <a:off x="10528300" y="1629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79670</xdr:rowOff>
    </xdr:from>
    <xdr:to>
      <xdr:col>50</xdr:col>
      <xdr:colOff>165100</xdr:colOff>
      <xdr:row>97</xdr:row>
      <xdr:rowOff>9820</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9588500" y="165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26347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31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120800</xdr:rowOff>
    </xdr:from>
    <xdr:to>
      <xdr:col>46</xdr:col>
      <xdr:colOff>38100</xdr:colOff>
      <xdr:row>97</xdr:row>
      <xdr:rowOff>50950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8699500" y="165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42077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67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148873</xdr:rowOff>
    </xdr:from>
    <xdr:to>
      <xdr:col>41</xdr:col>
      <xdr:colOff>101600</xdr:colOff>
      <xdr:row>97</xdr:row>
      <xdr:rowOff>79023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7810500" y="1660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70150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70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130505</xdr:rowOff>
    </xdr:from>
    <xdr:to>
      <xdr:col>36</xdr:col>
      <xdr:colOff>165100</xdr:colOff>
      <xdr:row>97</xdr:row>
      <xdr:rowOff>60655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6921500" y="165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51782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68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160274</xdr:rowOff>
    </xdr:from>
    <xdr:to>
      <xdr:col>85</xdr:col>
      <xdr:colOff>126364</xdr:colOff>
      <xdr:row>38</xdr:row>
      <xdr:rowOff>97180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475224"/>
          <a:ext cx="1269" cy="1137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101007</xdr:rowOff>
    </xdr:from>
    <xdr:ext cx="378565" cy="259045"/>
    <xdr:sp macro="" textlink="">
      <xdr:nvSpPr>
        <xdr:cNvPr id="503" name="消防費最小値テキスト">
          <a:extLst>
            <a:ext uri="{FF2B5EF4-FFF2-40B4-BE49-F238E27FC236}">
              <a16:creationId xmlns:a16="http://schemas.microsoft.com/office/drawing/2014/main" id="{00000000-0008-0000-0700-0000F7010000}"/>
            </a:ext>
          </a:extLst>
        </xdr:cNvPr>
        <xdr:cNvSpPr txBox="1"/>
      </xdr:nvSpPr>
      <xdr:spPr>
        <a:xfrm>
          <a:off x="16370300" y="661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97180</xdr:rowOff>
    </xdr:from>
    <xdr:to>
      <xdr:col>86</xdr:col>
      <xdr:colOff>25400</xdr:colOff>
      <xdr:row>38</xdr:row>
      <xdr:rowOff>97180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61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106951</xdr:rowOff>
    </xdr:from>
    <xdr:ext cx="534377" cy="259045"/>
    <xdr:sp macro="" textlink="">
      <xdr:nvSpPr>
        <xdr:cNvPr id="505" name="消防費最大値テキスト">
          <a:extLst>
            <a:ext uri="{FF2B5EF4-FFF2-40B4-BE49-F238E27FC236}">
              <a16:creationId xmlns:a16="http://schemas.microsoft.com/office/drawing/2014/main" id="{00000000-0008-0000-0700-0000F9010000}"/>
            </a:ext>
          </a:extLst>
        </xdr:cNvPr>
        <xdr:cNvSpPr txBox="1"/>
      </xdr:nvSpPr>
      <xdr:spPr>
        <a:xfrm>
          <a:off x="16370300" y="525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160274</xdr:rowOff>
    </xdr:from>
    <xdr:to>
      <xdr:col>86</xdr:col>
      <xdr:colOff>25400</xdr:colOff>
      <xdr:row>31</xdr:row>
      <xdr:rowOff>160274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38659</xdr:rowOff>
    </xdr:from>
    <xdr:to>
      <xdr:col>85</xdr:col>
      <xdr:colOff>127000</xdr:colOff>
      <xdr:row>38</xdr:row>
      <xdr:rowOff>38796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5481300" y="6553759"/>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106656</xdr:rowOff>
    </xdr:from>
    <xdr:ext cx="469744" cy="259045"/>
    <xdr:sp macro="" textlink="">
      <xdr:nvSpPr>
        <xdr:cNvPr id="508" name="消防費平均値テキスト">
          <a:extLst>
            <a:ext uri="{FF2B5EF4-FFF2-40B4-BE49-F238E27FC236}">
              <a16:creationId xmlns:a16="http://schemas.microsoft.com/office/drawing/2014/main" id="{00000000-0008-0000-0700-0000FC010000}"/>
            </a:ext>
          </a:extLst>
        </xdr:cNvPr>
        <xdr:cNvSpPr txBox="1"/>
      </xdr:nvSpPr>
      <xdr:spPr>
        <a:xfrm>
          <a:off x="16370300" y="6278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83779</xdr:rowOff>
    </xdr:from>
    <xdr:to>
      <xdr:col>85</xdr:col>
      <xdr:colOff>177800</xdr:colOff>
      <xdr:row>38</xdr:row>
      <xdr:rowOff>13929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42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38659</xdr:rowOff>
    </xdr:from>
    <xdr:to>
      <xdr:col>81</xdr:col>
      <xdr:colOff>50800</xdr:colOff>
      <xdr:row>38</xdr:row>
      <xdr:rowOff>39619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4592300" y="6553759"/>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87163</xdr:rowOff>
    </xdr:from>
    <xdr:to>
      <xdr:col>81</xdr:col>
      <xdr:colOff>101600</xdr:colOff>
      <xdr:row>38</xdr:row>
      <xdr:rowOff>17312</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33840</xdr:rowOff>
    </xdr:from>
    <xdr:ext cx="469744"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46428" y="620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39619</xdr:rowOff>
    </xdr:from>
    <xdr:to>
      <xdr:col>76</xdr:col>
      <xdr:colOff>114300</xdr:colOff>
      <xdr:row>38</xdr:row>
      <xdr:rowOff>44054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3703300" y="6554719"/>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119441</xdr:rowOff>
    </xdr:from>
    <xdr:to>
      <xdr:col>76</xdr:col>
      <xdr:colOff>165100</xdr:colOff>
      <xdr:row>38</xdr:row>
      <xdr:rowOff>49591</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66118</xdr:rowOff>
    </xdr:from>
    <xdr:ext cx="469744"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57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154696</xdr:rowOff>
    </xdr:from>
    <xdr:to>
      <xdr:col>71</xdr:col>
      <xdr:colOff>177800</xdr:colOff>
      <xdr:row>38</xdr:row>
      <xdr:rowOff>44054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814300" y="649834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101107</xdr:rowOff>
    </xdr:from>
    <xdr:to>
      <xdr:col>72</xdr:col>
      <xdr:colOff>38100</xdr:colOff>
      <xdr:row>38</xdr:row>
      <xdr:rowOff>31257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47784</xdr:rowOff>
    </xdr:from>
    <xdr:ext cx="469744"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68428" y="621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24709</xdr:rowOff>
    </xdr:from>
    <xdr:to>
      <xdr:col>67</xdr:col>
      <xdr:colOff>101600</xdr:colOff>
      <xdr:row>37</xdr:row>
      <xdr:rowOff>126309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142836</xdr:rowOff>
    </xdr:from>
    <xdr:ext cx="469744"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79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159446</xdr:rowOff>
    </xdr:from>
    <xdr:to>
      <xdr:col>85</xdr:col>
      <xdr:colOff>177800</xdr:colOff>
      <xdr:row>38</xdr:row>
      <xdr:rowOff>89596</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65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74373</xdr:rowOff>
    </xdr:from>
    <xdr:ext cx="469744" cy="259045"/>
    <xdr:sp macro="" textlink="">
      <xdr:nvSpPr>
        <xdr:cNvPr id="527" name="消防費該当値テキスト">
          <a:extLst>
            <a:ext uri="{FF2B5EF4-FFF2-40B4-BE49-F238E27FC236}">
              <a16:creationId xmlns:a16="http://schemas.microsoft.com/office/drawing/2014/main" id="{00000000-0008-0000-0700-00000F020000}"/>
            </a:ext>
          </a:extLst>
        </xdr:cNvPr>
        <xdr:cNvSpPr txBox="1"/>
      </xdr:nvSpPr>
      <xdr:spPr>
        <a:xfrm>
          <a:off x="16370300" y="64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159309</xdr:rowOff>
    </xdr:from>
    <xdr:to>
      <xdr:col>81</xdr:col>
      <xdr:colOff>101600</xdr:colOff>
      <xdr:row>38</xdr:row>
      <xdr:rowOff>89459</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80586</xdr:rowOff>
    </xdr:from>
    <xdr:ext cx="469744"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46428" y="6595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160269</xdr:rowOff>
    </xdr:from>
    <xdr:to>
      <xdr:col>76</xdr:col>
      <xdr:colOff>165100</xdr:colOff>
      <xdr:row>38</xdr:row>
      <xdr:rowOff>90419</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65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81546</xdr:rowOff>
    </xdr:from>
    <xdr:ext cx="469744"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57428" y="6596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164704</xdr:rowOff>
    </xdr:from>
    <xdr:to>
      <xdr:col>72</xdr:col>
      <xdr:colOff>38100</xdr:colOff>
      <xdr:row>38</xdr:row>
      <xdr:rowOff>94854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65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85981</xdr:rowOff>
    </xdr:from>
    <xdr:ext cx="469744"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68428" y="66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103896</xdr:rowOff>
    </xdr:from>
    <xdr:to>
      <xdr:col>67</xdr:col>
      <xdr:colOff>101600</xdr:colOff>
      <xdr:row>38</xdr:row>
      <xdr:rowOff>34046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44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25173</xdr:rowOff>
    </xdr:from>
    <xdr:ext cx="469744"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79428" y="654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教育費グラフ枠">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43171</xdr:rowOff>
    </xdr:from>
    <xdr:to>
      <xdr:col>85</xdr:col>
      <xdr:colOff>126364</xdr:colOff>
      <xdr:row>57</xdr:row>
      <xdr:rowOff>101057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flipV="1">
          <a:off x="16317595" y="8958571"/>
          <a:ext cx="1269" cy="91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104884</xdr:rowOff>
    </xdr:from>
    <xdr:ext cx="534377" cy="259045"/>
    <xdr:sp macro="" textlink="">
      <xdr:nvSpPr>
        <xdr:cNvPr id="558" name="教育費最小値テキスト">
          <a:extLst>
            <a:ext uri="{FF2B5EF4-FFF2-40B4-BE49-F238E27FC236}">
              <a16:creationId xmlns:a16="http://schemas.microsoft.com/office/drawing/2014/main" id="{00000000-0008-0000-0700-00002E020000}"/>
            </a:ext>
          </a:extLst>
        </xdr:cNvPr>
        <xdr:cNvSpPr txBox="1"/>
      </xdr:nvSpPr>
      <xdr:spPr>
        <a:xfrm>
          <a:off x="16370300" y="987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101057</xdr:rowOff>
    </xdr:from>
    <xdr:to>
      <xdr:col>86</xdr:col>
      <xdr:colOff>25400</xdr:colOff>
      <xdr:row>57</xdr:row>
      <xdr:rowOff>101057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98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161298</xdr:rowOff>
    </xdr:from>
    <xdr:ext cx="599010" cy="259045"/>
    <xdr:sp macro="" textlink="">
      <xdr:nvSpPr>
        <xdr:cNvPr id="560" name="教育費最大値テキスト">
          <a:extLst>
            <a:ext uri="{FF2B5EF4-FFF2-40B4-BE49-F238E27FC236}">
              <a16:creationId xmlns:a16="http://schemas.microsoft.com/office/drawing/2014/main" id="{00000000-0008-0000-0700-000030020000}"/>
            </a:ext>
          </a:extLst>
        </xdr:cNvPr>
        <xdr:cNvSpPr txBox="1"/>
      </xdr:nvSpPr>
      <xdr:spPr>
        <a:xfrm>
          <a:off x="16370300" y="8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43171</xdr:rowOff>
    </xdr:from>
    <xdr:to>
      <xdr:col>86</xdr:col>
      <xdr:colOff>25400</xdr:colOff>
      <xdr:row>52</xdr:row>
      <xdr:rowOff>43171</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89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98840</xdr:rowOff>
    </xdr:from>
    <xdr:to>
      <xdr:col>85</xdr:col>
      <xdr:colOff>127000</xdr:colOff>
      <xdr:row>56</xdr:row>
      <xdr:rowOff>129829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5481300" y="9700040"/>
          <a:ext cx="838200" cy="3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93228</xdr:rowOff>
    </xdr:from>
    <xdr:ext cx="534377" cy="259045"/>
    <xdr:sp macro="" textlink="">
      <xdr:nvSpPr>
        <xdr:cNvPr id="563" name="教育費平均値テキスト">
          <a:extLst>
            <a:ext uri="{FF2B5EF4-FFF2-40B4-BE49-F238E27FC236}">
              <a16:creationId xmlns:a16="http://schemas.microsoft.com/office/drawing/2014/main" id="{00000000-0008-0000-0700-000033020000}"/>
            </a:ext>
          </a:extLst>
        </xdr:cNvPr>
        <xdr:cNvSpPr txBox="1"/>
      </xdr:nvSpPr>
      <xdr:spPr>
        <a:xfrm>
          <a:off x="16370300" y="9694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114801</xdr:rowOff>
    </xdr:from>
    <xdr:to>
      <xdr:col>85</xdr:col>
      <xdr:colOff>177800</xdr:colOff>
      <xdr:row>57</xdr:row>
      <xdr:rowOff>44951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6268700" y="9716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98840</xdr:rowOff>
    </xdr:from>
    <xdr:to>
      <xdr:col>81</xdr:col>
      <xdr:colOff>50800</xdr:colOff>
      <xdr:row>57</xdr:row>
      <xdr:rowOff>11204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4592300" y="9700040"/>
          <a:ext cx="889000" cy="8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121979</xdr:rowOff>
    </xdr:from>
    <xdr:to>
      <xdr:col>81</xdr:col>
      <xdr:colOff>101600</xdr:colOff>
      <xdr:row>57</xdr:row>
      <xdr:rowOff>52129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5430500" y="972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43256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5214111" y="981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11204</xdr:rowOff>
    </xdr:from>
    <xdr:to>
      <xdr:col>76</xdr:col>
      <xdr:colOff>114300</xdr:colOff>
      <xdr:row>57</xdr:row>
      <xdr:rowOff>67618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3703300" y="9783854"/>
          <a:ext cx="889000" cy="5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132494</xdr:rowOff>
    </xdr:from>
    <xdr:to>
      <xdr:col>76</xdr:col>
      <xdr:colOff>165100</xdr:colOff>
      <xdr:row>57</xdr:row>
      <xdr:rowOff>62644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541500" y="97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53771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4325111" y="98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165536</xdr:rowOff>
    </xdr:from>
    <xdr:to>
      <xdr:col>71</xdr:col>
      <xdr:colOff>177800</xdr:colOff>
      <xdr:row>57</xdr:row>
      <xdr:rowOff>67618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814300" y="9766736"/>
          <a:ext cx="889000" cy="7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165335</xdr:rowOff>
    </xdr:from>
    <xdr:to>
      <xdr:col>72</xdr:col>
      <xdr:colOff>38100</xdr:colOff>
      <xdr:row>57</xdr:row>
      <xdr:rowOff>95485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3652500" y="976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112012</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3436111" y="954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165605</xdr:rowOff>
    </xdr:from>
    <xdr:to>
      <xdr:col>67</xdr:col>
      <xdr:colOff>101600</xdr:colOff>
      <xdr:row>57</xdr:row>
      <xdr:rowOff>95755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2763500" y="976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86882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547111" y="985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79029</xdr:rowOff>
    </xdr:from>
    <xdr:to>
      <xdr:col>85</xdr:col>
      <xdr:colOff>177800</xdr:colOff>
      <xdr:row>57</xdr:row>
      <xdr:rowOff>9179</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6268700" y="96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101906</xdr:rowOff>
    </xdr:from>
    <xdr:ext cx="534377" cy="259045"/>
    <xdr:sp macro="" textlink="">
      <xdr:nvSpPr>
        <xdr:cNvPr id="582" name="教育費該当値テキスト">
          <a:extLst>
            <a:ext uri="{FF2B5EF4-FFF2-40B4-BE49-F238E27FC236}">
              <a16:creationId xmlns:a16="http://schemas.microsoft.com/office/drawing/2014/main" id="{00000000-0008-0000-0700-000046020000}"/>
            </a:ext>
          </a:extLst>
        </xdr:cNvPr>
        <xdr:cNvSpPr txBox="1"/>
      </xdr:nvSpPr>
      <xdr:spPr>
        <a:xfrm>
          <a:off x="16370300" y="953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48040</xdr:rowOff>
    </xdr:from>
    <xdr:to>
      <xdr:col>81</xdr:col>
      <xdr:colOff>101600</xdr:colOff>
      <xdr:row>56</xdr:row>
      <xdr:rowOff>149640</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5430500" y="964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166167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2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131854</xdr:rowOff>
    </xdr:from>
    <xdr:to>
      <xdr:col>76</xdr:col>
      <xdr:colOff>165100</xdr:colOff>
      <xdr:row>57</xdr:row>
      <xdr:rowOff>62004</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4541500" y="973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78531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0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16818</xdr:rowOff>
    </xdr:from>
    <xdr:to>
      <xdr:col>72</xdr:col>
      <xdr:colOff>38100</xdr:colOff>
      <xdr:row>57</xdr:row>
      <xdr:rowOff>118418</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3652500" y="9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109545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88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114736</xdr:rowOff>
    </xdr:from>
    <xdr:to>
      <xdr:col>67</xdr:col>
      <xdr:colOff>101600</xdr:colOff>
      <xdr:row>57</xdr:row>
      <xdr:rowOff>44886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2763500" y="97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61413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9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98879</xdr:rowOff>
    </xdr:from>
    <xdr:to>
      <xdr:col>85</xdr:col>
      <xdr:colOff>126364</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317595" y="13643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140806</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140806</xdr:rowOff>
    </xdr:from>
    <xdr:ext cx="249299"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3342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26506</xdr:rowOff>
    </xdr:from>
    <xdr:ext cx="249299"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571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48079</xdr:rowOff>
    </xdr:from>
    <xdr:to>
      <xdr:col>81</xdr:col>
      <xdr:colOff>101600</xdr:colOff>
      <xdr:row>79</xdr:row>
      <xdr:rowOff>149679</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170543</xdr:rowOff>
    </xdr:from>
    <xdr:to>
      <xdr:col>76</xdr:col>
      <xdr:colOff>165100</xdr:colOff>
      <xdr:row>79</xdr:row>
      <xdr:rowOff>100693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543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77</xdr:row>
      <xdr:rowOff>117220</xdr:rowOff>
    </xdr:from>
    <xdr:ext cx="31393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35333" y="13318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103777</xdr:rowOff>
    </xdr:from>
    <xdr:to>
      <xdr:col>71</xdr:col>
      <xdr:colOff>177800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814300" y="12105277"/>
          <a:ext cx="889000" cy="153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7257</xdr:rowOff>
    </xdr:from>
    <xdr:to>
      <xdr:col>72</xdr:col>
      <xdr:colOff>38100</xdr:colOff>
      <xdr:row>78</xdr:row>
      <xdr:rowOff>108857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8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76</xdr:row>
      <xdr:rowOff>125384</xdr:rowOff>
    </xdr:from>
    <xdr:ext cx="313932"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546333" y="13155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33382</xdr:rowOff>
    </xdr:from>
    <xdr:to>
      <xdr:col>67</xdr:col>
      <xdr:colOff>101600</xdr:colOff>
      <xdr:row>78</xdr:row>
      <xdr:rowOff>134982</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4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126109</xdr:rowOff>
    </xdr:from>
    <xdr:ext cx="313932"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657333" y="13499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83656</xdr:rowOff>
    </xdr:from>
    <xdr:ext cx="249299"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56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166206</xdr:rowOff>
    </xdr:from>
    <xdr:ext cx="249299"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56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52977</xdr:rowOff>
    </xdr:from>
    <xdr:to>
      <xdr:col>67</xdr:col>
      <xdr:colOff>101600</xdr:colOff>
      <xdr:row>70</xdr:row>
      <xdr:rowOff>154577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20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68</xdr:row>
      <xdr:rowOff>171104</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1829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125161</xdr:rowOff>
    </xdr:from>
    <xdr:to>
      <xdr:col>85</xdr:col>
      <xdr:colOff>126364</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55661"/>
          <a:ext cx="1269" cy="138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71838</xdr:rowOff>
    </xdr:from>
    <xdr:ext cx="534377"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125161</xdr:rowOff>
    </xdr:from>
    <xdr:to>
      <xdr:col>86</xdr:col>
      <xdr:colOff>25400</xdr:colOff>
      <xdr:row>90</xdr:row>
      <xdr:rowOff>125161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5558</xdr:rowOff>
    </xdr:from>
    <xdr:to>
      <xdr:col>85</xdr:col>
      <xdr:colOff>127000</xdr:colOff>
      <xdr:row>96</xdr:row>
      <xdr:rowOff>15616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5481300" y="16464758"/>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126900</xdr:rowOff>
    </xdr:from>
    <xdr:ext cx="469744"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586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148473</xdr:rowOff>
    </xdr:from>
    <xdr:to>
      <xdr:col>85</xdr:col>
      <xdr:colOff>177800</xdr:colOff>
      <xdr:row>97</xdr:row>
      <xdr:rowOff>78623</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6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5558</xdr:rowOff>
    </xdr:from>
    <xdr:to>
      <xdr:col>81</xdr:col>
      <xdr:colOff>50800</xdr:colOff>
      <xdr:row>96</xdr:row>
      <xdr:rowOff>8209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464758"/>
          <a:ext cx="889000" cy="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7107</xdr:rowOff>
    </xdr:from>
    <xdr:to>
      <xdr:col>81</xdr:col>
      <xdr:colOff>101600</xdr:colOff>
      <xdr:row>97</xdr:row>
      <xdr:rowOff>108707</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6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99834</xdr:rowOff>
    </xdr:from>
    <xdr:ext cx="469744"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46428" y="167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8209</xdr:rowOff>
    </xdr:from>
    <xdr:to>
      <xdr:col>76</xdr:col>
      <xdr:colOff>114300</xdr:colOff>
      <xdr:row>96</xdr:row>
      <xdr:rowOff>43140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467409"/>
          <a:ext cx="889000" cy="3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134620</xdr:rowOff>
    </xdr:from>
    <xdr:to>
      <xdr:col>76</xdr:col>
      <xdr:colOff>165100</xdr:colOff>
      <xdr:row>97</xdr:row>
      <xdr:rowOff>64770</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9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55897</xdr:rowOff>
    </xdr:from>
    <xdr:ext cx="469744"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57428" y="1668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43140</xdr:rowOff>
    </xdr:from>
    <xdr:to>
      <xdr:col>71</xdr:col>
      <xdr:colOff>177800</xdr:colOff>
      <xdr:row>96</xdr:row>
      <xdr:rowOff>56490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502340"/>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152953</xdr:rowOff>
    </xdr:from>
    <xdr:to>
      <xdr:col>72</xdr:col>
      <xdr:colOff>38100</xdr:colOff>
      <xdr:row>97</xdr:row>
      <xdr:rowOff>83103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6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74230</xdr:rowOff>
    </xdr:from>
    <xdr:ext cx="469744"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68428" y="1670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99369</xdr:rowOff>
    </xdr:from>
    <xdr:to>
      <xdr:col>67</xdr:col>
      <xdr:colOff>101600</xdr:colOff>
      <xdr:row>97</xdr:row>
      <xdr:rowOff>29519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5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20646</xdr:rowOff>
    </xdr:from>
    <xdr:ext cx="469744"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79428" y="1665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136266</xdr:rowOff>
    </xdr:from>
    <xdr:to>
      <xdr:col>85</xdr:col>
      <xdr:colOff>177800</xdr:colOff>
      <xdr:row>96</xdr:row>
      <xdr:rowOff>66416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42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159143</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2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126208</xdr:rowOff>
    </xdr:from>
    <xdr:to>
      <xdr:col>81</xdr:col>
      <xdr:colOff>101600</xdr:colOff>
      <xdr:row>96</xdr:row>
      <xdr:rowOff>56358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4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72885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1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128859</xdr:rowOff>
    </xdr:from>
    <xdr:to>
      <xdr:col>76</xdr:col>
      <xdr:colOff>165100</xdr:colOff>
      <xdr:row>96</xdr:row>
      <xdr:rowOff>59009</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41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75536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163790</xdr:rowOff>
    </xdr:from>
    <xdr:to>
      <xdr:col>72</xdr:col>
      <xdr:colOff>38100</xdr:colOff>
      <xdr:row>96</xdr:row>
      <xdr:rowOff>93940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45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110467</xdr:rowOff>
    </xdr:from>
    <xdr:ext cx="469744"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68428" y="1622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5690</xdr:rowOff>
    </xdr:from>
    <xdr:to>
      <xdr:col>67</xdr:col>
      <xdr:colOff>101600</xdr:colOff>
      <xdr:row>96</xdr:row>
      <xdr:rowOff>107290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4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123817</xdr:rowOff>
    </xdr:from>
    <xdr:ext cx="469744"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79428" y="1624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105410</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489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52087</xdr:rowOff>
    </xdr:from>
    <xdr:ext cx="378565"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24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105410</xdr:rowOff>
    </xdr:from>
    <xdr:to>
      <xdr:col>116</xdr:col>
      <xdr:colOff>152400</xdr:colOff>
      <xdr:row>30</xdr:row>
      <xdr:rowOff>105410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106062</xdr:rowOff>
    </xdr:from>
    <xdr:ext cx="313932"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27826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83185</xdr:rowOff>
    </xdr:from>
    <xdr:to>
      <xdr:col>116</xdr:col>
      <xdr:colOff>114300</xdr:colOff>
      <xdr:row>38</xdr:row>
      <xdr:rowOff>13335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2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71755</xdr:rowOff>
    </xdr:from>
    <xdr:to>
      <xdr:col>112</xdr:col>
      <xdr:colOff>38100</xdr:colOff>
      <xdr:row>37</xdr:row>
      <xdr:rowOff>1905</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18432</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66333" y="6019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146050</xdr:rowOff>
    </xdr:from>
    <xdr:to>
      <xdr:col>107</xdr:col>
      <xdr:colOff>101600</xdr:colOff>
      <xdr:row>36</xdr:row>
      <xdr:rowOff>76200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92727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77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26035</xdr:rowOff>
    </xdr:from>
    <xdr:to>
      <xdr:col>98</xdr:col>
      <xdr:colOff>38100</xdr:colOff>
      <xdr:row>37</xdr:row>
      <xdr:rowOff>127635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36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144162</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99333" y="614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61612</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052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556,881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円となり、前年度の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497,238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59,643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円増加した。衛生費及び教育費が減となったものの、総務費が大幅な増となったことが主な要因となっている。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51,629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円の増となった。新庁舎整備基金積立金の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259,332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円の増となった。エネルギー・食料品等価格高騰支援給付金事業費の皆増などが要因となっている。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39,873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円の減となった。新型コロナウイルスワクチン接種関係費や新型コロナウイルス対策費の減などが要因となっている。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58,869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17,254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円の増となった。十条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西口再開発促進事業費や都市計画街路新設費が増となったことなどが要因となっている。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77,159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となった。学校改築等基金積立金の大幅な減などが要因となっている。今後も、学校の改築など多額の経費が必要となることが見込まれるため、適切な地方債の活用や、計画的な基金への積立てを行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基準財政規模に占める財政調整基金残高の割合は、標準財政規模が約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億円増加したものの、基金残高が約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に上昇した。実質収支比率は、標準財政規模が約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億円増加し、実質収支額が約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に低下した。実質単年度収支比率は、単年度収支が約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引き続き厳しい財政状況ではあるが、内部努力の徹底と外部化を基軸とした事務事業の見直しに取り組んでいく。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一般会計及びすべての特別会計において赤字は生じていない。今後とも、各会計で適正な財政運営を行っていく。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元利償還金は、計画的な区債活用により概ね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億円台で推移している。算入公債費等は、北区には不交付の地方交付税での基準財政需要額に算入される区債償還経費を差し引いた上で実質公債費比率を算定しており、約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千万円の減少となった。実質公債費比率の分子は、元利償還金等を算入公債費等が上回るため▲となっている。今後も適切な区債活用と計画的償還で改善を図る。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計画的な積立を行っているため、積立額が償還額を上回り、減債基金残高は増加している。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東京都北区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地方債発行額が償還額を上回ったことにより増加した。債務負担行為に基づく支出予定額は北区土地開発公社からの用地取得の増などにより増加した。退職手当負担見込額は職員数の増などにより増加した。充当可能基金は基金の計画的な積立てにより増加した。将来負担額から差し引く基準財政需要額算入見込額は、北区は不交付の地方交付税基準財政需要額に算入見込みの区債償還経費の減により減少している。将来負担比率の分子は、将来負担額を充当可能財源等が上回るため、▲となる。今後も将来負担額に含まれない多額の財源が必要となる学校改築やその他施設の更新経費が見込まれるため、適切な区債と基金の活用でさらなる改善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東京都北区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新庁舎整備基金の新設による移替え及び積立て、財政調整基金や応援サポーター基金の増等により、基金全体が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景気変動のリスクに備え、財政調整基金の着実な積立てを行っていくとともに、個々の特定目的基金についても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今後の事業計画を踏まえながら、計画的に積立てを行っていく。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・新庁舎整備基金：新庁舎の整備のため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・学校改築等基金：学校を改築及び大規模改修するため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・まちづくり基金：区の総合的なまちづくりのため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・新庁舎整備基金：施設建設基金からの移替え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億円に加え、新庁舎建設への備えとして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億円を積み立てたため、増加した。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・学校改築等基金：学校改築事業に充当するために約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億円を取り崩したため、減少した。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・まちづくり基金：まちづくり事業に充当するために約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億円を取り崩したため、減少した。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今後の学校改築需要、新庁舎建設をはじめとする施設建設、区内各所のまちづくりなどの事業計画を踏まえながら、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必要かつ適切な積立てを行っていく。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予算編成時の見込みに比べ、特別区交付金の歳入増があったことや、実質収支が見込みより増加したことにより、繰入額を減額したため、増となった。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景気変動による減収、多発化・甚大化する自然災害に備え、今後も着実な積立てを行っていく。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特別区交付金で算定されたシルバーピア滝野川整備費（起債活用事業）償還に備えて積立てたものを償還のため一部取崩したため、減少した。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地方債残高を踏まえ、計画的な積立てを行っていく。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2" width="2.1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207671323</v>
      </c>
      <c r="BO4" s="358"/>
      <c r="BP4" s="358"/>
      <c r="BQ4" s="358"/>
      <c r="BR4" s="358"/>
      <c r="BS4" s="358"/>
      <c r="BT4" s="358"/>
      <c r="BU4" s="359"/>
      <c r="BV4" s="357">
        <v>184808271</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7.7</v>
      </c>
      <c r="CU4" s="364"/>
      <c r="CV4" s="364"/>
      <c r="CW4" s="364"/>
      <c r="CX4" s="364"/>
      <c r="CY4" s="364"/>
      <c r="CZ4" s="364"/>
      <c r="DA4" s="365"/>
      <c r="DB4" s="363">
        <v>9.1</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199196900</v>
      </c>
      <c r="BO5" s="395"/>
      <c r="BP5" s="395"/>
      <c r="BQ5" s="395"/>
      <c r="BR5" s="395"/>
      <c r="BS5" s="395"/>
      <c r="BT5" s="395"/>
      <c r="BU5" s="396"/>
      <c r="BV5" s="394">
        <v>175889006</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79.8</v>
      </c>
      <c r="CU5" s="392"/>
      <c r="CV5" s="392"/>
      <c r="CW5" s="392"/>
      <c r="CX5" s="392"/>
      <c r="CY5" s="392"/>
      <c r="CZ5" s="392"/>
      <c r="DA5" s="393"/>
      <c r="DB5" s="391">
        <v>80.8</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101</v>
      </c>
      <c r="AV6" s="427"/>
      <c r="AW6" s="427"/>
      <c r="AX6" s="427"/>
      <c r="AY6" s="428" t="s">
        <v>98</v>
      </c>
      <c r="AZ6" s="429"/>
      <c r="BA6" s="429"/>
      <c r="BB6" s="429"/>
      <c r="BC6" s="429"/>
      <c r="BD6" s="429"/>
      <c r="BE6" s="429"/>
      <c r="BF6" s="429"/>
      <c r="BG6" s="429"/>
      <c r="BH6" s="429"/>
      <c r="BI6" s="429"/>
      <c r="BJ6" s="429"/>
      <c r="BK6" s="429"/>
      <c r="BL6" s="429"/>
      <c r="BM6" s="430"/>
      <c r="BN6" s="394">
        <v>8474423</v>
      </c>
      <c r="BO6" s="395"/>
      <c r="BP6" s="395"/>
      <c r="BQ6" s="395"/>
      <c r="BR6" s="395"/>
      <c r="BS6" s="395"/>
      <c r="BT6" s="395"/>
      <c r="BU6" s="396"/>
      <c r="BV6" s="394">
        <v>8919265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79.8</v>
      </c>
      <c r="CU6" s="432"/>
      <c r="CV6" s="432"/>
      <c r="CW6" s="432"/>
      <c r="CX6" s="432"/>
      <c r="CY6" s="432"/>
      <c r="CZ6" s="432"/>
      <c r="DA6" s="433"/>
      <c r="DB6" s="431">
        <v>80.8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101</v>
      </c>
      <c r="AV7" s="427"/>
      <c r="AW7" s="427"/>
      <c r="AX7" s="427"/>
      <c r="AY7" s="428" t="s">
        <v>102</v>
      </c>
      <c r="AZ7" s="429"/>
      <c r="BA7" s="429"/>
      <c r="BB7" s="429"/>
      <c r="BC7" s="429"/>
      <c r="BD7" s="429"/>
      <c r="BE7" s="429"/>
      <c r="BF7" s="429"/>
      <c r="BG7" s="429"/>
      <c r="BH7" s="429"/>
      <c r="BI7" s="429"/>
      <c r="BJ7" s="429"/>
      <c r="BK7" s="429"/>
      <c r="BL7" s="429"/>
      <c r="BM7" s="430"/>
      <c r="BN7" s="394">
        <v>648721</v>
      </c>
      <c r="BO7" s="395"/>
      <c r="BP7" s="395"/>
      <c r="BQ7" s="395"/>
      <c r="BR7" s="395"/>
      <c r="BS7" s="395"/>
      <c r="BT7" s="395"/>
      <c r="BU7" s="396"/>
      <c r="BV7" s="394">
        <v>202143</v>
      </c>
      <c r="BW7" s="395"/>
      <c r="BX7" s="395"/>
      <c r="BY7" s="395"/>
      <c r="BZ7" s="395"/>
      <c r="CA7" s="395"/>
      <c r="CB7" s="395"/>
      <c r="CC7" s="396"/>
      <c r="CD7" s="397" t="s">
        <v>103</v>
      </c>
      <c r="CE7" s="398"/>
      <c r="CF7" s="398"/>
      <c r="CG7" s="398"/>
      <c r="CH7" s="398"/>
      <c r="CI7" s="398"/>
      <c r="CJ7" s="398"/>
      <c r="CK7" s="398"/>
      <c r="CL7" s="398"/>
      <c r="CM7" s="398"/>
      <c r="CN7" s="398"/>
      <c r="CO7" s="398"/>
      <c r="CP7" s="398"/>
      <c r="CQ7" s="398"/>
      <c r="CR7" s="398"/>
      <c r="CS7" s="399"/>
      <c r="CT7" s="394">
        <v>101713046</v>
      </c>
      <c r="CU7" s="395"/>
      <c r="CV7" s="395"/>
      <c r="CW7" s="395"/>
      <c r="CX7" s="395"/>
      <c r="CY7" s="395"/>
      <c r="CZ7" s="395"/>
      <c r="DA7" s="396"/>
      <c r="DB7" s="394">
        <v>95834057</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104</v>
      </c>
      <c r="AN8" s="424"/>
      <c r="AO8" s="424"/>
      <c r="AP8" s="424"/>
      <c r="AQ8" s="424"/>
      <c r="AR8" s="424"/>
      <c r="AS8" s="424"/>
      <c r="AT8" s="425"/>
      <c r="AU8" s="426" t="s">
        <v>90</v>
      </c>
      <c r="AV8" s="427"/>
      <c r="AW8" s="427"/>
      <c r="AX8" s="427"/>
      <c r="AY8" s="428" t="s">
        <v>105</v>
      </c>
      <c r="AZ8" s="429"/>
      <c r="BA8" s="429"/>
      <c r="BB8" s="429"/>
      <c r="BC8" s="429"/>
      <c r="BD8" s="429"/>
      <c r="BE8" s="429"/>
      <c r="BF8" s="429"/>
      <c r="BG8" s="429"/>
      <c r="BH8" s="429"/>
      <c r="BI8" s="429"/>
      <c r="BJ8" s="429"/>
      <c r="BK8" s="429"/>
      <c r="BL8" s="429"/>
      <c r="BM8" s="430"/>
      <c r="BN8" s="394">
        <v>7825702</v>
      </c>
      <c r="BO8" s="395"/>
      <c r="BP8" s="395"/>
      <c r="BQ8" s="395"/>
      <c r="BR8" s="395"/>
      <c r="BS8" s="395"/>
      <c r="BT8" s="395"/>
      <c r="BU8" s="396"/>
      <c r="BV8" s="394">
        <v>8717122</v>
      </c>
      <c r="BW8" s="395"/>
      <c r="BX8" s="395"/>
      <c r="BY8" s="395"/>
      <c r="BZ8" s="395"/>
      <c r="CA8" s="395"/>
      <c r="CB8" s="395"/>
      <c r="CC8" s="396"/>
      <c r="CD8" s="397" t="s">
        <v>106</v>
      </c>
      <c r="CE8" s="398"/>
      <c r="CF8" s="398"/>
      <c r="CG8" s="398"/>
      <c r="CH8" s="398"/>
      <c r="CI8" s="398"/>
      <c r="CJ8" s="398"/>
      <c r="CK8" s="398"/>
      <c r="CL8" s="398"/>
      <c r="CM8" s="398"/>
      <c r="CN8" s="398"/>
      <c r="CO8" s="398"/>
      <c r="CP8" s="398"/>
      <c r="CQ8" s="398"/>
      <c r="CR8" s="398"/>
      <c r="CS8" s="399"/>
      <c r="CT8" s="434">
        <v>0.39</v>
      </c>
      <c r="CU8" s="435"/>
      <c r="CV8" s="435"/>
      <c r="CW8" s="435"/>
      <c r="CX8" s="435"/>
      <c r="CY8" s="435"/>
      <c r="CZ8" s="435"/>
      <c r="DA8" s="436"/>
      <c r="DB8" s="434">
        <v>0.4</v>
      </c>
      <c r="DC8" s="435"/>
      <c r="DD8" s="435"/>
      <c r="DE8" s="435"/>
      <c r="DF8" s="435"/>
      <c r="DG8" s="435"/>
      <c r="DH8" s="435"/>
      <c r="DI8" s="436"/>
    </row>
    <row r="9" spans="1:119" ht="18.75" customHeight="1" thickBot="1" x14ac:dyDescent="0.2">
      <c r="A9" s="175"/>
      <c r="B9" s="388" t="s">
        <v>107</v>
      </c>
      <c r="C9" s="389"/>
      <c r="D9" s="389"/>
      <c r="E9" s="389"/>
      <c r="F9" s="389"/>
      <c r="G9" s="389"/>
      <c r="H9" s="389"/>
      <c r="I9" s="389"/>
      <c r="J9" s="389"/>
      <c r="K9" s="437"/>
      <c r="L9" s="438" t="s">
        <v>108</v>
      </c>
      <c r="M9" s="439"/>
      <c r="N9" s="439"/>
      <c r="O9" s="439"/>
      <c r="P9" s="439"/>
      <c r="Q9" s="440"/>
      <c r="R9" s="441">
        <v>355213</v>
      </c>
      <c r="S9" s="442"/>
      <c r="T9" s="442"/>
      <c r="U9" s="442"/>
      <c r="V9" s="443"/>
      <c r="W9" s="351" t="s">
        <v>109</v>
      </c>
      <c r="X9" s="352"/>
      <c r="Y9" s="352"/>
      <c r="Z9" s="352"/>
      <c r="AA9" s="352"/>
      <c r="AB9" s="352"/>
      <c r="AC9" s="352"/>
      <c r="AD9" s="352"/>
      <c r="AE9" s="352"/>
      <c r="AF9" s="352"/>
      <c r="AG9" s="352"/>
      <c r="AH9" s="352"/>
      <c r="AI9" s="352"/>
      <c r="AJ9" s="352"/>
      <c r="AK9" s="352"/>
      <c r="AL9" s="353"/>
      <c r="AM9" s="423" t="s">
        <v>110</v>
      </c>
      <c r="AN9" s="424"/>
      <c r="AO9" s="424"/>
      <c r="AP9" s="424"/>
      <c r="AQ9" s="424"/>
      <c r="AR9" s="424"/>
      <c r="AS9" s="424"/>
      <c r="AT9" s="425"/>
      <c r="AU9" s="426" t="s">
        <v>90</v>
      </c>
      <c r="AV9" s="427"/>
      <c r="AW9" s="427"/>
      <c r="AX9" s="427"/>
      <c r="AY9" s="428" t="s">
        <v>111</v>
      </c>
      <c r="AZ9" s="429"/>
      <c r="BA9" s="429"/>
      <c r="BB9" s="429"/>
      <c r="BC9" s="429"/>
      <c r="BD9" s="429"/>
      <c r="BE9" s="429"/>
      <c r="BF9" s="429"/>
      <c r="BG9" s="429"/>
      <c r="BH9" s="429"/>
      <c r="BI9" s="429"/>
      <c r="BJ9" s="429"/>
      <c r="BK9" s="429"/>
      <c r="BL9" s="429"/>
      <c r="BM9" s="430"/>
      <c r="BN9" s="394">
        <v>-891420</v>
      </c>
      <c r="BO9" s="395"/>
      <c r="BP9" s="395"/>
      <c r="BQ9" s="395"/>
      <c r="BR9" s="395"/>
      <c r="BS9" s="395"/>
      <c r="BT9" s="395"/>
      <c r="BU9" s="396"/>
      <c r="BV9" s="394">
        <v>329453</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3</v>
      </c>
      <c r="CU9" s="392"/>
      <c r="CV9" s="392"/>
      <c r="CW9" s="392"/>
      <c r="CX9" s="392"/>
      <c r="CY9" s="392"/>
      <c r="CZ9" s="392"/>
      <c r="DA9" s="393"/>
      <c r="DB9" s="391">
        <v>3.2</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341076</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90</v>
      </c>
      <c r="AV10" s="427"/>
      <c r="AW10" s="427"/>
      <c r="AX10" s="427"/>
      <c r="AY10" s="428" t="s">
        <v>115</v>
      </c>
      <c r="AZ10" s="429"/>
      <c r="BA10" s="429"/>
      <c r="BB10" s="429"/>
      <c r="BC10" s="429"/>
      <c r="BD10" s="429"/>
      <c r="BE10" s="429"/>
      <c r="BF10" s="429"/>
      <c r="BG10" s="429"/>
      <c r="BH10" s="429"/>
      <c r="BI10" s="429"/>
      <c r="BJ10" s="429"/>
      <c r="BK10" s="429"/>
      <c r="BL10" s="429"/>
      <c r="BM10" s="430"/>
      <c r="BN10" s="394">
        <v>43760</v>
      </c>
      <c r="BO10" s="395"/>
      <c r="BP10" s="395"/>
      <c r="BQ10" s="395"/>
      <c r="BR10" s="395"/>
      <c r="BS10" s="395"/>
      <c r="BT10" s="395"/>
      <c r="BU10" s="396"/>
      <c r="BV10" s="394">
        <v>18027</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90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357701</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3000000</v>
      </c>
      <c r="BO12" s="395"/>
      <c r="BP12" s="395"/>
      <c r="BQ12" s="395"/>
      <c r="BR12" s="395"/>
      <c r="BS12" s="395"/>
      <c r="BT12" s="395"/>
      <c r="BU12" s="396"/>
      <c r="BV12" s="394">
        <v>2000000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330339</v>
      </c>
      <c r="S13" s="479"/>
      <c r="T13" s="479"/>
      <c r="U13" s="479"/>
      <c r="V13" s="480"/>
      <c r="W13" s="410" t="s">
        <v>131</v>
      </c>
      <c r="X13" s="411"/>
      <c r="Y13" s="411"/>
      <c r="Z13" s="411"/>
      <c r="AA13" s="411"/>
      <c r="AB13" s="401"/>
      <c r="AC13" s="445">
        <v>111</v>
      </c>
      <c r="AD13" s="446"/>
      <c r="AE13" s="446"/>
      <c r="AF13" s="446"/>
      <c r="AG13" s="488"/>
      <c r="AH13" s="445">
        <v>93</v>
      </c>
      <c r="AI13" s="446"/>
      <c r="AJ13" s="446"/>
      <c r="AK13" s="446"/>
      <c r="AL13" s="447"/>
      <c r="AM13" s="423" t="s">
        <v>132</v>
      </c>
      <c r="AN13" s="424"/>
      <c r="AO13" s="424"/>
      <c r="AP13" s="424"/>
      <c r="AQ13" s="424"/>
      <c r="AR13" s="424"/>
      <c r="AS13" s="424"/>
      <c r="AT13" s="425"/>
      <c r="AU13" s="426" t="s">
        <v>101</v>
      </c>
      <c r="AV13" s="427"/>
      <c r="AW13" s="427"/>
      <c r="AX13" s="427"/>
      <c r="AY13" s="428" t="s">
        <v>133</v>
      </c>
      <c r="AZ13" s="429"/>
      <c r="BA13" s="429"/>
      <c r="BB13" s="429"/>
      <c r="BC13" s="429"/>
      <c r="BD13" s="429"/>
      <c r="BE13" s="429"/>
      <c r="BF13" s="429"/>
      <c r="BG13" s="429"/>
      <c r="BH13" s="429"/>
      <c r="BI13" s="429"/>
      <c r="BJ13" s="429"/>
      <c r="BK13" s="429"/>
      <c r="BL13" s="429"/>
      <c r="BM13" s="430"/>
      <c r="BN13" s="394">
        <v>-3847660</v>
      </c>
      <c r="BO13" s="395"/>
      <c r="BP13" s="395"/>
      <c r="BQ13" s="395"/>
      <c r="BR13" s="395"/>
      <c r="BS13" s="395"/>
      <c r="BT13" s="395"/>
      <c r="BU13" s="396"/>
      <c r="BV13" s="394">
        <v>-1652520</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-2</v>
      </c>
      <c r="CU13" s="392"/>
      <c r="CV13" s="392"/>
      <c r="CW13" s="392"/>
      <c r="CX13" s="392"/>
      <c r="CY13" s="392"/>
      <c r="CZ13" s="392"/>
      <c r="DA13" s="393"/>
      <c r="DB13" s="391">
        <v>-2.5</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353732</v>
      </c>
      <c r="S14" s="479"/>
      <c r="T14" s="479"/>
      <c r="U14" s="479"/>
      <c r="V14" s="480"/>
      <c r="W14" s="384"/>
      <c r="X14" s="385"/>
      <c r="Y14" s="385"/>
      <c r="Z14" s="385"/>
      <c r="AA14" s="385"/>
      <c r="AB14" s="374"/>
      <c r="AC14" s="481">
        <v>0.1</v>
      </c>
      <c r="AD14" s="482"/>
      <c r="AE14" s="482"/>
      <c r="AF14" s="482"/>
      <c r="AG14" s="483"/>
      <c r="AH14" s="481">
        <v>0.1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329425</v>
      </c>
      <c r="S15" s="479"/>
      <c r="T15" s="479"/>
      <c r="U15" s="479"/>
      <c r="V15" s="480"/>
      <c r="W15" s="410" t="s">
        <v>137</v>
      </c>
      <c r="X15" s="411"/>
      <c r="Y15" s="411"/>
      <c r="Z15" s="411"/>
      <c r="AA15" s="411"/>
      <c r="AB15" s="401"/>
      <c r="AC15" s="445">
        <v>21560</v>
      </c>
      <c r="AD15" s="446"/>
      <c r="AE15" s="446"/>
      <c r="AF15" s="446"/>
      <c r="AG15" s="488"/>
      <c r="AH15" s="445">
        <v>20867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38138047</v>
      </c>
      <c r="BO15" s="358"/>
      <c r="BP15" s="358"/>
      <c r="BQ15" s="358"/>
      <c r="BR15" s="358"/>
      <c r="BS15" s="358"/>
      <c r="BT15" s="358"/>
      <c r="BU15" s="359"/>
      <c r="BV15" s="357">
        <v>35320750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15</v>
      </c>
      <c r="AD16" s="482"/>
      <c r="AE16" s="482"/>
      <c r="AF16" s="482"/>
      <c r="AG16" s="483"/>
      <c r="AH16" s="481">
        <v>16.899999999999999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96582702</v>
      </c>
      <c r="BO16" s="395"/>
      <c r="BP16" s="395"/>
      <c r="BQ16" s="395"/>
      <c r="BR16" s="395"/>
      <c r="BS16" s="395"/>
      <c r="BT16" s="395"/>
      <c r="BU16" s="396"/>
      <c r="BV16" s="394">
        <v>90991988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121632</v>
      </c>
      <c r="AD17" s="446"/>
      <c r="AE17" s="446"/>
      <c r="AF17" s="446"/>
      <c r="AG17" s="488"/>
      <c r="AH17" s="445">
        <v>102342</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101713046</v>
      </c>
      <c r="BO17" s="395"/>
      <c r="BP17" s="395"/>
      <c r="BQ17" s="395"/>
      <c r="BR17" s="395"/>
      <c r="BS17" s="395"/>
      <c r="BT17" s="395"/>
      <c r="BU17" s="396"/>
      <c r="BV17" s="394">
        <v>95834057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20.61</v>
      </c>
      <c r="M18" s="518"/>
      <c r="N18" s="518"/>
      <c r="O18" s="518"/>
      <c r="P18" s="518"/>
      <c r="Q18" s="518"/>
      <c r="R18" s="519"/>
      <c r="S18" s="519"/>
      <c r="T18" s="519"/>
      <c r="U18" s="519"/>
      <c r="V18" s="520"/>
      <c r="W18" s="412"/>
      <c r="X18" s="413"/>
      <c r="Y18" s="413"/>
      <c r="Z18" s="413"/>
      <c r="AA18" s="413"/>
      <c r="AB18" s="404"/>
      <c r="AC18" s="521">
        <v>84.9</v>
      </c>
      <c r="AD18" s="522"/>
      <c r="AE18" s="522"/>
      <c r="AF18" s="522"/>
      <c r="AG18" s="523"/>
      <c r="AH18" s="521">
        <v>83</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83114178</v>
      </c>
      <c r="BO18" s="395"/>
      <c r="BP18" s="395"/>
      <c r="BQ18" s="395"/>
      <c r="BR18" s="395"/>
      <c r="BS18" s="395"/>
      <c r="BT18" s="395"/>
      <c r="BU18" s="396"/>
      <c r="BV18" s="394">
        <v>81149389</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17235</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123116108</v>
      </c>
      <c r="BO19" s="395"/>
      <c r="BP19" s="395"/>
      <c r="BQ19" s="395"/>
      <c r="BR19" s="395"/>
      <c r="BS19" s="395"/>
      <c r="BT19" s="395"/>
      <c r="BU19" s="396"/>
      <c r="BV19" s="394">
        <v>115182421</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189700</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27007251</v>
      </c>
      <c r="BO22" s="358"/>
      <c r="BP22" s="358"/>
      <c r="BQ22" s="358"/>
      <c r="BR22" s="358"/>
      <c r="BS22" s="358"/>
      <c r="BT22" s="358"/>
      <c r="BU22" s="359"/>
      <c r="BV22" s="357">
        <v>26085783</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16404389</v>
      </c>
      <c r="BO23" s="395"/>
      <c r="BP23" s="395"/>
      <c r="BQ23" s="395"/>
      <c r="BR23" s="395"/>
      <c r="BS23" s="395"/>
      <c r="BT23" s="395"/>
      <c r="BU23" s="396"/>
      <c r="BV23" s="394">
        <v>15699960</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11471</v>
      </c>
      <c r="R24" s="446"/>
      <c r="S24" s="446"/>
      <c r="T24" s="446"/>
      <c r="U24" s="446"/>
      <c r="V24" s="488"/>
      <c r="W24" s="540"/>
      <c r="X24" s="541"/>
      <c r="Y24" s="542"/>
      <c r="Z24" s="444" t="s">
        <v>162</v>
      </c>
      <c r="AA24" s="424"/>
      <c r="AB24" s="424"/>
      <c r="AC24" s="424"/>
      <c r="AD24" s="424"/>
      <c r="AE24" s="424"/>
      <c r="AF24" s="424"/>
      <c r="AG24" s="425"/>
      <c r="AH24" s="445">
        <v>2666</v>
      </c>
      <c r="AI24" s="446"/>
      <c r="AJ24" s="446"/>
      <c r="AK24" s="446"/>
      <c r="AL24" s="488"/>
      <c r="AM24" s="445">
        <v>7712738</v>
      </c>
      <c r="AN24" s="446"/>
      <c r="AO24" s="446"/>
      <c r="AP24" s="446"/>
      <c r="AQ24" s="446"/>
      <c r="AR24" s="488"/>
      <c r="AS24" s="445">
        <v>2893</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27007251</v>
      </c>
      <c r="BO24" s="395"/>
      <c r="BP24" s="395"/>
      <c r="BQ24" s="395"/>
      <c r="BR24" s="395"/>
      <c r="BS24" s="395"/>
      <c r="BT24" s="395"/>
      <c r="BU24" s="396"/>
      <c r="BV24" s="394">
        <v>26085783</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2</v>
      </c>
      <c r="M25" s="446"/>
      <c r="N25" s="446"/>
      <c r="O25" s="446"/>
      <c r="P25" s="488"/>
      <c r="Q25" s="445">
        <v>9187</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36065520</v>
      </c>
      <c r="BO25" s="358"/>
      <c r="BP25" s="358"/>
      <c r="BQ25" s="358"/>
      <c r="BR25" s="358"/>
      <c r="BS25" s="358"/>
      <c r="BT25" s="358"/>
      <c r="BU25" s="359"/>
      <c r="BV25" s="357">
        <v>39329895</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8414</v>
      </c>
      <c r="R26" s="446"/>
      <c r="S26" s="446"/>
      <c r="T26" s="446"/>
      <c r="U26" s="446"/>
      <c r="V26" s="488"/>
      <c r="W26" s="540"/>
      <c r="X26" s="541"/>
      <c r="Y26" s="542"/>
      <c r="Z26" s="444" t="s">
        <v>168</v>
      </c>
      <c r="AA26" s="546"/>
      <c r="AB26" s="546"/>
      <c r="AC26" s="546"/>
      <c r="AD26" s="546"/>
      <c r="AE26" s="546"/>
      <c r="AF26" s="546"/>
      <c r="AG26" s="547"/>
      <c r="AH26" s="445">
        <v>167</v>
      </c>
      <c r="AI26" s="446"/>
      <c r="AJ26" s="446"/>
      <c r="AK26" s="446"/>
      <c r="AL26" s="488"/>
      <c r="AM26" s="445">
        <v>464427</v>
      </c>
      <c r="AN26" s="446"/>
      <c r="AO26" s="446"/>
      <c r="AP26" s="446"/>
      <c r="AQ26" s="446"/>
      <c r="AR26" s="488"/>
      <c r="AS26" s="445">
        <v>2781</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v>600000</v>
      </c>
      <c r="BO26" s="395"/>
      <c r="BP26" s="395"/>
      <c r="BQ26" s="395"/>
      <c r="BR26" s="395"/>
      <c r="BS26" s="395"/>
      <c r="BT26" s="395"/>
      <c r="BU26" s="396"/>
      <c r="BV26" s="394">
        <v>500000</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9234</v>
      </c>
      <c r="R27" s="446"/>
      <c r="S27" s="446"/>
      <c r="T27" s="446"/>
      <c r="U27" s="446"/>
      <c r="V27" s="488"/>
      <c r="W27" s="540"/>
      <c r="X27" s="541"/>
      <c r="Y27" s="542"/>
      <c r="Z27" s="444" t="s">
        <v>171</v>
      </c>
      <c r="AA27" s="424"/>
      <c r="AB27" s="424"/>
      <c r="AC27" s="424"/>
      <c r="AD27" s="424"/>
      <c r="AE27" s="424"/>
      <c r="AF27" s="424"/>
      <c r="AG27" s="425"/>
      <c r="AH27" s="445">
        <v>30</v>
      </c>
      <c r="AI27" s="446"/>
      <c r="AJ27" s="446"/>
      <c r="AK27" s="446"/>
      <c r="AL27" s="488"/>
      <c r="AM27" s="445">
        <v>97758</v>
      </c>
      <c r="AN27" s="446"/>
      <c r="AO27" s="446"/>
      <c r="AP27" s="446"/>
      <c r="AQ27" s="446"/>
      <c r="AR27" s="488"/>
      <c r="AS27" s="445">
        <v>3259</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7926</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21413246</v>
      </c>
      <c r="BO28" s="358"/>
      <c r="BP28" s="358"/>
      <c r="BQ28" s="358"/>
      <c r="BR28" s="358"/>
      <c r="BS28" s="358"/>
      <c r="BT28" s="358"/>
      <c r="BU28" s="359"/>
      <c r="BV28" s="357">
        <v>20010925</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38</v>
      </c>
      <c r="M29" s="446"/>
      <c r="N29" s="446"/>
      <c r="O29" s="446"/>
      <c r="P29" s="488"/>
      <c r="Q29" s="445">
        <v>6150</v>
      </c>
      <c r="R29" s="446"/>
      <c r="S29" s="446"/>
      <c r="T29" s="446"/>
      <c r="U29" s="446"/>
      <c r="V29" s="488"/>
      <c r="W29" s="543"/>
      <c r="X29" s="544"/>
      <c r="Y29" s="545"/>
      <c r="Z29" s="444" t="s">
        <v>177</v>
      </c>
      <c r="AA29" s="424"/>
      <c r="AB29" s="424"/>
      <c r="AC29" s="424"/>
      <c r="AD29" s="424"/>
      <c r="AE29" s="424"/>
      <c r="AF29" s="424"/>
      <c r="AG29" s="425"/>
      <c r="AH29" s="445">
        <v>2696</v>
      </c>
      <c r="AI29" s="446"/>
      <c r="AJ29" s="446"/>
      <c r="AK29" s="446"/>
      <c r="AL29" s="488"/>
      <c r="AM29" s="445">
        <v>7810496</v>
      </c>
      <c r="AN29" s="446"/>
      <c r="AO29" s="446"/>
      <c r="AP29" s="446"/>
      <c r="AQ29" s="446"/>
      <c r="AR29" s="488"/>
      <c r="AS29" s="445">
        <v>2897</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1385175</v>
      </c>
      <c r="BO29" s="395"/>
      <c r="BP29" s="395"/>
      <c r="BQ29" s="395"/>
      <c r="BR29" s="395"/>
      <c r="BS29" s="395"/>
      <c r="BT29" s="395"/>
      <c r="BU29" s="396"/>
      <c r="BV29" s="394">
        <v>1522643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97.7</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54018116</v>
      </c>
      <c r="BO30" s="514"/>
      <c r="BP30" s="514"/>
      <c r="BQ30" s="514"/>
      <c r="BR30" s="514"/>
      <c r="BS30" s="514"/>
      <c r="BT30" s="514"/>
      <c r="BU30" s="515"/>
      <c r="BV30" s="513">
        <v>54235778</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国民健康保険事業会計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5</v>
      </c>
      <c r="BX34" s="584"/>
      <c r="BY34" s="585" t="str">
        <f>IF('各会計、関係団体の財政状況及び健全化判断比率'!B68="","",'各会計、関係団体の財政状況及び健全化判断比率'!B68)</f>
        <v>特別区人事・厚生事務組合</v>
      </c>
      <c r="BZ34" s="585"/>
      <c r="CA34" s="585"/>
      <c r="CB34" s="585"/>
      <c r="CC34" s="585"/>
      <c r="CD34" s="585"/>
      <c r="CE34" s="585"/>
      <c r="CF34" s="585"/>
      <c r="CG34" s="585"/>
      <c r="CH34" s="585"/>
      <c r="CI34" s="585"/>
      <c r="CJ34" s="585"/>
      <c r="CK34" s="585"/>
      <c r="CL34" s="585"/>
      <c r="CM34" s="585"/>
      <c r="CN34" s="175"/>
      <c r="CO34" s="584">
        <f>IF(CQ34="","",MAX(C34:D43,U34:V43,AM34:AN43,BE34:BF43,BW34:BX43)+1)</f>
        <v>10</v>
      </c>
      <c r="CP34" s="584"/>
      <c r="CQ34" s="585" t="str">
        <f>IF('各会計、関係団体の財政状況及び健全化判断比率'!BS7="","",'各会計、関係団体の財政状況及び健全化判断比率'!BS7)</f>
        <v>北区土地開発公社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〇</v>
      </c>
      <c r="DH34" s="586"/>
      <c r="DI34" s="180"/>
    </row>
    <row r="35" spans="1:113" ht="32.25" customHeight="1" x14ac:dyDescent="0.15">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6</v>
      </c>
      <c r="BX35" s="584"/>
      <c r="BY35" s="585" t="str">
        <f>IF('各会計、関係団体の財政状況及び健全化判断比率'!B69="","",'各会計、関係団体の財政状況及び健全化判断比率'!B69)</f>
        <v>特別区競馬組合</v>
      </c>
      <c r="BZ35" s="585"/>
      <c r="CA35" s="585"/>
      <c r="CB35" s="585"/>
      <c r="CC35" s="585"/>
      <c r="CD35" s="585"/>
      <c r="CE35" s="585"/>
      <c r="CF35" s="585"/>
      <c r="CG35" s="585"/>
      <c r="CH35" s="585"/>
      <c r="CI35" s="585"/>
      <c r="CJ35" s="585"/>
      <c r="CK35" s="585"/>
      <c r="CL35" s="585"/>
      <c r="CM35" s="585"/>
      <c r="CN35" s="175"/>
      <c r="CO35" s="584">
        <f t="shared" ref="CO35:CO43" si="3">IF(CQ35="","",CO34+1)</f>
        <v>11</v>
      </c>
      <c r="CP35" s="584"/>
      <c r="CQ35" s="585" t="str">
        <f>IF('各会計、関係団体の財政状況及び健全化判断比率'!BS8="","",'各会計、関係団体の財政状況及び健全化判断比率'!BS8)</f>
        <v>東京都北区体育協会</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7</v>
      </c>
      <c r="BX36" s="584"/>
      <c r="BY36" s="585" t="str">
        <f>IF('各会計、関係団体の財政状況及び健全化判断比率'!B70="","",'各会計、関係団体の財政状況及び健全化判断比率'!B70)</f>
        <v>東京二十三区清掃一部事務組合</v>
      </c>
      <c r="BZ36" s="585"/>
      <c r="CA36" s="585"/>
      <c r="CB36" s="585"/>
      <c r="CC36" s="585"/>
      <c r="CD36" s="585"/>
      <c r="CE36" s="585"/>
      <c r="CF36" s="585"/>
      <c r="CG36" s="585"/>
      <c r="CH36" s="585"/>
      <c r="CI36" s="585"/>
      <c r="CJ36" s="585"/>
      <c r="CK36" s="585"/>
      <c r="CL36" s="585"/>
      <c r="CM36" s="585"/>
      <c r="CN36" s="175"/>
      <c r="CO36" s="584">
        <f t="shared" si="3"/>
        <v>12</v>
      </c>
      <c r="CP36" s="584"/>
      <c r="CQ36" s="585" t="str">
        <f>IF('各会計、関係団体の財政状況及び健全化判断比率'!BS9="","",'各会計、関係団体の財政状況及び健全化判断比率'!BS9)</f>
        <v>北区文化振興財団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8</v>
      </c>
      <c r="BX37" s="584"/>
      <c r="BY37" s="585" t="str">
        <f>IF('各会計、関係団体の財政状況及び健全化判断比率'!B71="","",'各会計、関係団体の財政状況及び健全化判断比率'!B71)</f>
        <v>東京都後期高齢者医療広域連合（一般会計）</v>
      </c>
      <c r="BZ37" s="585"/>
      <c r="CA37" s="585"/>
      <c r="CB37" s="585"/>
      <c r="CC37" s="585"/>
      <c r="CD37" s="585"/>
      <c r="CE37" s="585"/>
      <c r="CF37" s="585"/>
      <c r="CG37" s="585"/>
      <c r="CH37" s="585"/>
      <c r="CI37" s="585"/>
      <c r="CJ37" s="585"/>
      <c r="CK37" s="585"/>
      <c r="CL37" s="585"/>
      <c r="CM37" s="585"/>
      <c r="CN37" s="175"/>
      <c r="CO37" s="584">
        <f t="shared" si="3"/>
        <v>13</v>
      </c>
      <c r="CP37" s="584"/>
      <c r="CQ37" s="585" t="str">
        <f>IF('各会計、関係団体の財政状況及び健全化判断比率'!BS10="","",'各会計、関係団体の財政状況及び健全化判断比率'!BS10)</f>
        <v>東京広域勤労者サービスセンター</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9</v>
      </c>
      <c r="BX38" s="584"/>
      <c r="BY38" s="585" t="str">
        <f>IF('各会計、関係団体の財政状況及び健全化判断比率'!B72="","",'各会計、関係団体の財政状況及び健全化判断比率'!B72)</f>
        <v>東京都後期高齢者医療広域連合（後期高齢者医療特別会計）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rokcs1KNu29P7Sp9L+JyeSTaT3j4eBhDtb+AFxdkotuIFu0GIWHVmd3pIe0Xq+0iQnhuZKRV1tLI7k6INJKXig==" saltValue="sI4FxlaUjel8Gt+g4mSiO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33256079</v>
      </c>
      <c r="S5" s="600"/>
      <c r="T5" s="600"/>
      <c r="U5" s="600"/>
      <c r="V5" s="600"/>
      <c r="W5" s="600"/>
      <c r="X5" s="600"/>
      <c r="Y5" s="601"/>
      <c r="Z5" s="602">
        <v>16</v>
      </c>
      <c r="AA5" s="602"/>
      <c r="AB5" s="602"/>
      <c r="AC5" s="602"/>
      <c r="AD5" s="603">
        <v>33256079</v>
      </c>
      <c r="AE5" s="603"/>
      <c r="AF5" s="603"/>
      <c r="AG5" s="603"/>
      <c r="AH5" s="603"/>
      <c r="AI5" s="603"/>
      <c r="AJ5" s="603"/>
      <c r="AK5" s="603"/>
      <c r="AL5" s="604">
        <v>31.9</v>
      </c>
      <c r="AM5" s="605"/>
      <c r="AN5" s="605"/>
      <c r="AO5" s="606"/>
      <c r="AP5" s="596" t="s">
        <v>216</v>
      </c>
      <c r="AQ5" s="597"/>
      <c r="AR5" s="597"/>
      <c r="AS5" s="597"/>
      <c r="AT5" s="597"/>
      <c r="AU5" s="597"/>
      <c r="AV5" s="597"/>
      <c r="AW5" s="597"/>
      <c r="AX5" s="597"/>
      <c r="AY5" s="597"/>
      <c r="AZ5" s="597"/>
      <c r="BA5" s="597"/>
      <c r="BB5" s="597"/>
      <c r="BC5" s="597"/>
      <c r="BD5" s="597"/>
      <c r="BE5" s="597"/>
      <c r="BF5" s="598"/>
      <c r="BG5" s="610">
        <v>33256079</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495549</v>
      </c>
      <c r="S6" s="611"/>
      <c r="T6" s="611"/>
      <c r="U6" s="611"/>
      <c r="V6" s="611"/>
      <c r="W6" s="611"/>
      <c r="X6" s="611"/>
      <c r="Y6" s="612"/>
      <c r="Z6" s="613">
        <v>0.2</v>
      </c>
      <c r="AA6" s="613"/>
      <c r="AB6" s="613"/>
      <c r="AC6" s="613"/>
      <c r="AD6" s="614">
        <v>495549</v>
      </c>
      <c r="AE6" s="614"/>
      <c r="AF6" s="614"/>
      <c r="AG6" s="614"/>
      <c r="AH6" s="614"/>
      <c r="AI6" s="614"/>
      <c r="AJ6" s="614"/>
      <c r="AK6" s="614"/>
      <c r="AL6" s="615">
        <v>0.5</v>
      </c>
      <c r="AM6" s="616"/>
      <c r="AN6" s="616"/>
      <c r="AO6" s="617"/>
      <c r="AP6" s="607" t="s">
        <v>221</v>
      </c>
      <c r="AQ6" s="608"/>
      <c r="AR6" s="608"/>
      <c r="AS6" s="608"/>
      <c r="AT6" s="608"/>
      <c r="AU6" s="608"/>
      <c r="AV6" s="608"/>
      <c r="AW6" s="608"/>
      <c r="AX6" s="608"/>
      <c r="AY6" s="608"/>
      <c r="AZ6" s="608"/>
      <c r="BA6" s="608"/>
      <c r="BB6" s="608"/>
      <c r="BC6" s="608"/>
      <c r="BD6" s="608"/>
      <c r="BE6" s="608"/>
      <c r="BF6" s="609"/>
      <c r="BG6" s="610">
        <v>33256079</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748967</v>
      </c>
      <c r="CS6" s="611"/>
      <c r="CT6" s="611"/>
      <c r="CU6" s="611"/>
      <c r="CV6" s="611"/>
      <c r="CW6" s="611"/>
      <c r="CX6" s="611"/>
      <c r="CY6" s="612"/>
      <c r="CZ6" s="604">
        <v>0.4</v>
      </c>
      <c r="DA6" s="605"/>
      <c r="DB6" s="605"/>
      <c r="DC6" s="621"/>
      <c r="DD6" s="619" t="s">
        <v>122</v>
      </c>
      <c r="DE6" s="611"/>
      <c r="DF6" s="611"/>
      <c r="DG6" s="611"/>
      <c r="DH6" s="611"/>
      <c r="DI6" s="611"/>
      <c r="DJ6" s="611"/>
      <c r="DK6" s="611"/>
      <c r="DL6" s="611"/>
      <c r="DM6" s="611"/>
      <c r="DN6" s="611"/>
      <c r="DO6" s="611"/>
      <c r="DP6" s="612"/>
      <c r="DQ6" s="619">
        <v>748962</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123796</v>
      </c>
      <c r="S7" s="611"/>
      <c r="T7" s="611"/>
      <c r="U7" s="611"/>
      <c r="V7" s="611"/>
      <c r="W7" s="611"/>
      <c r="X7" s="611"/>
      <c r="Y7" s="612"/>
      <c r="Z7" s="613">
        <v>0.1</v>
      </c>
      <c r="AA7" s="613"/>
      <c r="AB7" s="613"/>
      <c r="AC7" s="613"/>
      <c r="AD7" s="614">
        <v>123796</v>
      </c>
      <c r="AE7" s="614"/>
      <c r="AF7" s="614"/>
      <c r="AG7" s="614"/>
      <c r="AH7" s="614"/>
      <c r="AI7" s="614"/>
      <c r="AJ7" s="614"/>
      <c r="AK7" s="614"/>
      <c r="AL7" s="615">
        <v>0.1</v>
      </c>
      <c r="AM7" s="616"/>
      <c r="AN7" s="616"/>
      <c r="AO7" s="617"/>
      <c r="AP7" s="607" t="s">
        <v>224</v>
      </c>
      <c r="AQ7" s="608"/>
      <c r="AR7" s="608"/>
      <c r="AS7" s="608"/>
      <c r="AT7" s="608"/>
      <c r="AU7" s="608"/>
      <c r="AV7" s="608"/>
      <c r="AW7" s="608"/>
      <c r="AX7" s="608"/>
      <c r="AY7" s="608"/>
      <c r="AZ7" s="608"/>
      <c r="BA7" s="608"/>
      <c r="BB7" s="608"/>
      <c r="BC7" s="608"/>
      <c r="BD7" s="608"/>
      <c r="BE7" s="608"/>
      <c r="BF7" s="609"/>
      <c r="BG7" s="610">
        <v>30630299</v>
      </c>
      <c r="BH7" s="611"/>
      <c r="BI7" s="611"/>
      <c r="BJ7" s="611"/>
      <c r="BK7" s="611"/>
      <c r="BL7" s="611"/>
      <c r="BM7" s="611"/>
      <c r="BN7" s="612"/>
      <c r="BO7" s="613">
        <v>92.1</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35416392</v>
      </c>
      <c r="CS7" s="611"/>
      <c r="CT7" s="611"/>
      <c r="CU7" s="611"/>
      <c r="CV7" s="611"/>
      <c r="CW7" s="611"/>
      <c r="CX7" s="611"/>
      <c r="CY7" s="612"/>
      <c r="CZ7" s="613">
        <v>17.8</v>
      </c>
      <c r="DA7" s="613"/>
      <c r="DB7" s="613"/>
      <c r="DC7" s="613"/>
      <c r="DD7" s="619">
        <v>1203241</v>
      </c>
      <c r="DE7" s="611"/>
      <c r="DF7" s="611"/>
      <c r="DG7" s="611"/>
      <c r="DH7" s="611"/>
      <c r="DI7" s="611"/>
      <c r="DJ7" s="611"/>
      <c r="DK7" s="611"/>
      <c r="DL7" s="611"/>
      <c r="DM7" s="611"/>
      <c r="DN7" s="611"/>
      <c r="DO7" s="611"/>
      <c r="DP7" s="612"/>
      <c r="DQ7" s="619">
        <v>15185773</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659115</v>
      </c>
      <c r="S8" s="611"/>
      <c r="T8" s="611"/>
      <c r="U8" s="611"/>
      <c r="V8" s="611"/>
      <c r="W8" s="611"/>
      <c r="X8" s="611"/>
      <c r="Y8" s="612"/>
      <c r="Z8" s="613">
        <v>0.3</v>
      </c>
      <c r="AA8" s="613"/>
      <c r="AB8" s="613"/>
      <c r="AC8" s="613"/>
      <c r="AD8" s="614">
        <v>659115</v>
      </c>
      <c r="AE8" s="614"/>
      <c r="AF8" s="614"/>
      <c r="AG8" s="614"/>
      <c r="AH8" s="614"/>
      <c r="AI8" s="614"/>
      <c r="AJ8" s="614"/>
      <c r="AK8" s="614"/>
      <c r="AL8" s="615">
        <v>0.6</v>
      </c>
      <c r="AM8" s="616"/>
      <c r="AN8" s="616"/>
      <c r="AO8" s="617"/>
      <c r="AP8" s="607" t="s">
        <v>227</v>
      </c>
      <c r="AQ8" s="608"/>
      <c r="AR8" s="608"/>
      <c r="AS8" s="608"/>
      <c r="AT8" s="608"/>
      <c r="AU8" s="608"/>
      <c r="AV8" s="608"/>
      <c r="AW8" s="608"/>
      <c r="AX8" s="608"/>
      <c r="AY8" s="608"/>
      <c r="AZ8" s="608"/>
      <c r="BA8" s="608"/>
      <c r="BB8" s="608"/>
      <c r="BC8" s="608"/>
      <c r="BD8" s="608"/>
      <c r="BE8" s="608"/>
      <c r="BF8" s="609"/>
      <c r="BG8" s="610">
        <v>707763</v>
      </c>
      <c r="BH8" s="611"/>
      <c r="BI8" s="611"/>
      <c r="BJ8" s="611"/>
      <c r="BK8" s="611"/>
      <c r="BL8" s="611"/>
      <c r="BM8" s="611"/>
      <c r="BN8" s="612"/>
      <c r="BO8" s="613">
        <v>2.1</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92763150</v>
      </c>
      <c r="CS8" s="611"/>
      <c r="CT8" s="611"/>
      <c r="CU8" s="611"/>
      <c r="CV8" s="611"/>
      <c r="CW8" s="611"/>
      <c r="CX8" s="611"/>
      <c r="CY8" s="612"/>
      <c r="CZ8" s="613">
        <v>46.6</v>
      </c>
      <c r="DA8" s="613"/>
      <c r="DB8" s="613"/>
      <c r="DC8" s="613"/>
      <c r="DD8" s="619">
        <v>695886</v>
      </c>
      <c r="DE8" s="611"/>
      <c r="DF8" s="611"/>
      <c r="DG8" s="611"/>
      <c r="DH8" s="611"/>
      <c r="DI8" s="611"/>
      <c r="DJ8" s="611"/>
      <c r="DK8" s="611"/>
      <c r="DL8" s="611"/>
      <c r="DM8" s="611"/>
      <c r="DN8" s="611"/>
      <c r="DO8" s="611"/>
      <c r="DP8" s="612"/>
      <c r="DQ8" s="619">
        <v>55274158</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709187</v>
      </c>
      <c r="S9" s="611"/>
      <c r="T9" s="611"/>
      <c r="U9" s="611"/>
      <c r="V9" s="611"/>
      <c r="W9" s="611"/>
      <c r="X9" s="611"/>
      <c r="Y9" s="612"/>
      <c r="Z9" s="613">
        <v>0.3</v>
      </c>
      <c r="AA9" s="613"/>
      <c r="AB9" s="613"/>
      <c r="AC9" s="613"/>
      <c r="AD9" s="614">
        <v>709187</v>
      </c>
      <c r="AE9" s="614"/>
      <c r="AF9" s="614"/>
      <c r="AG9" s="614"/>
      <c r="AH9" s="614"/>
      <c r="AI9" s="614"/>
      <c r="AJ9" s="614"/>
      <c r="AK9" s="614"/>
      <c r="AL9" s="615">
        <v>0.7</v>
      </c>
      <c r="AM9" s="616"/>
      <c r="AN9" s="616"/>
      <c r="AO9" s="617"/>
      <c r="AP9" s="607" t="s">
        <v>230</v>
      </c>
      <c r="AQ9" s="608"/>
      <c r="AR9" s="608"/>
      <c r="AS9" s="608"/>
      <c r="AT9" s="608"/>
      <c r="AU9" s="608"/>
      <c r="AV9" s="608"/>
      <c r="AW9" s="608"/>
      <c r="AX9" s="608"/>
      <c r="AY9" s="608"/>
      <c r="AZ9" s="608"/>
      <c r="BA9" s="608"/>
      <c r="BB9" s="608"/>
      <c r="BC9" s="608"/>
      <c r="BD9" s="608"/>
      <c r="BE9" s="608"/>
      <c r="BF9" s="609"/>
      <c r="BG9" s="610">
        <v>29922536</v>
      </c>
      <c r="BH9" s="611"/>
      <c r="BI9" s="611"/>
      <c r="BJ9" s="611"/>
      <c r="BK9" s="611"/>
      <c r="BL9" s="611"/>
      <c r="BM9" s="611"/>
      <c r="BN9" s="612"/>
      <c r="BO9" s="613">
        <v>90</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14262481</v>
      </c>
      <c r="CS9" s="611"/>
      <c r="CT9" s="611"/>
      <c r="CU9" s="611"/>
      <c r="CV9" s="611"/>
      <c r="CW9" s="611"/>
      <c r="CX9" s="611"/>
      <c r="CY9" s="612"/>
      <c r="CZ9" s="613">
        <v>7.2</v>
      </c>
      <c r="DA9" s="613"/>
      <c r="DB9" s="613"/>
      <c r="DC9" s="613"/>
      <c r="DD9" s="619">
        <v>237433</v>
      </c>
      <c r="DE9" s="611"/>
      <c r="DF9" s="611"/>
      <c r="DG9" s="611"/>
      <c r="DH9" s="611"/>
      <c r="DI9" s="611"/>
      <c r="DJ9" s="611"/>
      <c r="DK9" s="611"/>
      <c r="DL9" s="611"/>
      <c r="DM9" s="611"/>
      <c r="DN9" s="611"/>
      <c r="DO9" s="611"/>
      <c r="DP9" s="612"/>
      <c r="DQ9" s="619">
        <v>9970725</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t="s">
        <v>122</v>
      </c>
      <c r="BH10" s="611"/>
      <c r="BI10" s="611"/>
      <c r="BJ10" s="611"/>
      <c r="BK10" s="611"/>
      <c r="BL10" s="611"/>
      <c r="BM10" s="611"/>
      <c r="BN10" s="612"/>
      <c r="BO10" s="613" t="s">
        <v>122</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108228</v>
      </c>
      <c r="CS10" s="611"/>
      <c r="CT10" s="611"/>
      <c r="CU10" s="611"/>
      <c r="CV10" s="611"/>
      <c r="CW10" s="611"/>
      <c r="CX10" s="611"/>
      <c r="CY10" s="612"/>
      <c r="CZ10" s="613">
        <v>0.1</v>
      </c>
      <c r="DA10" s="613"/>
      <c r="DB10" s="613"/>
      <c r="DC10" s="613"/>
      <c r="DD10" s="619" t="s">
        <v>122</v>
      </c>
      <c r="DE10" s="611"/>
      <c r="DF10" s="611"/>
      <c r="DG10" s="611"/>
      <c r="DH10" s="611"/>
      <c r="DI10" s="611"/>
      <c r="DJ10" s="611"/>
      <c r="DK10" s="611"/>
      <c r="DL10" s="611"/>
      <c r="DM10" s="611"/>
      <c r="DN10" s="611"/>
      <c r="DO10" s="611"/>
      <c r="DP10" s="612"/>
      <c r="DQ10" s="619">
        <v>93629</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8440844</v>
      </c>
      <c r="S11" s="611"/>
      <c r="T11" s="611"/>
      <c r="U11" s="611"/>
      <c r="V11" s="611"/>
      <c r="W11" s="611"/>
      <c r="X11" s="611"/>
      <c r="Y11" s="612"/>
      <c r="Z11" s="615">
        <v>4.0999999999999996</v>
      </c>
      <c r="AA11" s="616"/>
      <c r="AB11" s="616"/>
      <c r="AC11" s="622"/>
      <c r="AD11" s="619">
        <v>8440844</v>
      </c>
      <c r="AE11" s="611"/>
      <c r="AF11" s="611"/>
      <c r="AG11" s="611"/>
      <c r="AH11" s="611"/>
      <c r="AI11" s="611"/>
      <c r="AJ11" s="611"/>
      <c r="AK11" s="612"/>
      <c r="AL11" s="615">
        <v>8.1</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t="s">
        <v>122</v>
      </c>
      <c r="BH11" s="611"/>
      <c r="BI11" s="611"/>
      <c r="BJ11" s="611"/>
      <c r="BK11" s="611"/>
      <c r="BL11" s="611"/>
      <c r="BM11" s="611"/>
      <c r="BN11" s="612"/>
      <c r="BO11" s="613" t="s">
        <v>122</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t="s">
        <v>122</v>
      </c>
      <c r="CS11" s="611"/>
      <c r="CT11" s="611"/>
      <c r="CU11" s="611"/>
      <c r="CV11" s="611"/>
      <c r="CW11" s="611"/>
      <c r="CX11" s="611"/>
      <c r="CY11" s="612"/>
      <c r="CZ11" s="613" t="s">
        <v>122</v>
      </c>
      <c r="DA11" s="613"/>
      <c r="DB11" s="613"/>
      <c r="DC11" s="613"/>
      <c r="DD11" s="619" t="s">
        <v>122</v>
      </c>
      <c r="DE11" s="611"/>
      <c r="DF11" s="611"/>
      <c r="DG11" s="611"/>
      <c r="DH11" s="611"/>
      <c r="DI11" s="611"/>
      <c r="DJ11" s="611"/>
      <c r="DK11" s="611"/>
      <c r="DL11" s="611"/>
      <c r="DM11" s="611"/>
      <c r="DN11" s="611"/>
      <c r="DO11" s="611"/>
      <c r="DP11" s="612"/>
      <c r="DQ11" s="619" t="s">
        <v>122</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11776</v>
      </c>
      <c r="S12" s="611"/>
      <c r="T12" s="611"/>
      <c r="U12" s="611"/>
      <c r="V12" s="611"/>
      <c r="W12" s="611"/>
      <c r="X12" s="611"/>
      <c r="Y12" s="612"/>
      <c r="Z12" s="613">
        <v>0</v>
      </c>
      <c r="AA12" s="613"/>
      <c r="AB12" s="613"/>
      <c r="AC12" s="613"/>
      <c r="AD12" s="614">
        <v>11776</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t="s">
        <v>122</v>
      </c>
      <c r="BH12" s="611"/>
      <c r="BI12" s="611"/>
      <c r="BJ12" s="611"/>
      <c r="BK12" s="611"/>
      <c r="BL12" s="611"/>
      <c r="BM12" s="611"/>
      <c r="BN12" s="612"/>
      <c r="BO12" s="613" t="s">
        <v>122</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2797361</v>
      </c>
      <c r="CS12" s="611"/>
      <c r="CT12" s="611"/>
      <c r="CU12" s="611"/>
      <c r="CV12" s="611"/>
      <c r="CW12" s="611"/>
      <c r="CX12" s="611"/>
      <c r="CY12" s="612"/>
      <c r="CZ12" s="613">
        <v>1.4</v>
      </c>
      <c r="DA12" s="613"/>
      <c r="DB12" s="613"/>
      <c r="DC12" s="613"/>
      <c r="DD12" s="619">
        <v>22515</v>
      </c>
      <c r="DE12" s="611"/>
      <c r="DF12" s="611"/>
      <c r="DG12" s="611"/>
      <c r="DH12" s="611"/>
      <c r="DI12" s="611"/>
      <c r="DJ12" s="611"/>
      <c r="DK12" s="611"/>
      <c r="DL12" s="611"/>
      <c r="DM12" s="611"/>
      <c r="DN12" s="611"/>
      <c r="DO12" s="611"/>
      <c r="DP12" s="612"/>
      <c r="DQ12" s="619">
        <v>718002</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t="s">
        <v>122</v>
      </c>
      <c r="BH13" s="611"/>
      <c r="BI13" s="611"/>
      <c r="BJ13" s="611"/>
      <c r="BK13" s="611"/>
      <c r="BL13" s="611"/>
      <c r="BM13" s="611"/>
      <c r="BN13" s="612"/>
      <c r="BO13" s="613" t="s">
        <v>122</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21057370</v>
      </c>
      <c r="CS13" s="611"/>
      <c r="CT13" s="611"/>
      <c r="CU13" s="611"/>
      <c r="CV13" s="611"/>
      <c r="CW13" s="611"/>
      <c r="CX13" s="611"/>
      <c r="CY13" s="612"/>
      <c r="CZ13" s="613">
        <v>10.6</v>
      </c>
      <c r="DA13" s="613"/>
      <c r="DB13" s="613"/>
      <c r="DC13" s="613"/>
      <c r="DD13" s="619">
        <v>14223325</v>
      </c>
      <c r="DE13" s="611"/>
      <c r="DF13" s="611"/>
      <c r="DG13" s="611"/>
      <c r="DH13" s="611"/>
      <c r="DI13" s="611"/>
      <c r="DJ13" s="611"/>
      <c r="DK13" s="611"/>
      <c r="DL13" s="611"/>
      <c r="DM13" s="611"/>
      <c r="DN13" s="611"/>
      <c r="DO13" s="611"/>
      <c r="DP13" s="612"/>
      <c r="DQ13" s="619">
        <v>10444559</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3647</v>
      </c>
      <c r="S14" s="611"/>
      <c r="T14" s="611"/>
      <c r="U14" s="611"/>
      <c r="V14" s="611"/>
      <c r="W14" s="611"/>
      <c r="X14" s="611"/>
      <c r="Y14" s="612"/>
      <c r="Z14" s="613">
        <v>0</v>
      </c>
      <c r="AA14" s="613"/>
      <c r="AB14" s="613"/>
      <c r="AC14" s="613"/>
      <c r="AD14" s="614">
        <v>3647</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152533</v>
      </c>
      <c r="BH14" s="611"/>
      <c r="BI14" s="611"/>
      <c r="BJ14" s="611"/>
      <c r="BK14" s="611"/>
      <c r="BL14" s="611"/>
      <c r="BM14" s="611"/>
      <c r="BN14" s="612"/>
      <c r="BO14" s="613">
        <v>0.5</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789399</v>
      </c>
      <c r="CS14" s="611"/>
      <c r="CT14" s="611"/>
      <c r="CU14" s="611"/>
      <c r="CV14" s="611"/>
      <c r="CW14" s="611"/>
      <c r="CX14" s="611"/>
      <c r="CY14" s="612"/>
      <c r="CZ14" s="613">
        <v>0.4</v>
      </c>
      <c r="DA14" s="613"/>
      <c r="DB14" s="613"/>
      <c r="DC14" s="613"/>
      <c r="DD14" s="619">
        <v>173486</v>
      </c>
      <c r="DE14" s="611"/>
      <c r="DF14" s="611"/>
      <c r="DG14" s="611"/>
      <c r="DH14" s="611"/>
      <c r="DI14" s="611"/>
      <c r="DJ14" s="611"/>
      <c r="DK14" s="611"/>
      <c r="DL14" s="611"/>
      <c r="DM14" s="611"/>
      <c r="DN14" s="611"/>
      <c r="DO14" s="611"/>
      <c r="DP14" s="612"/>
      <c r="DQ14" s="619">
        <v>654410</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2473247</v>
      </c>
      <c r="BH15" s="611"/>
      <c r="BI15" s="611"/>
      <c r="BJ15" s="611"/>
      <c r="BK15" s="611"/>
      <c r="BL15" s="611"/>
      <c r="BM15" s="611"/>
      <c r="BN15" s="612"/>
      <c r="BO15" s="613">
        <v>7.4</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27599947</v>
      </c>
      <c r="CS15" s="611"/>
      <c r="CT15" s="611"/>
      <c r="CU15" s="611"/>
      <c r="CV15" s="611"/>
      <c r="CW15" s="611"/>
      <c r="CX15" s="611"/>
      <c r="CY15" s="612"/>
      <c r="CZ15" s="613">
        <v>13.9</v>
      </c>
      <c r="DA15" s="613"/>
      <c r="DB15" s="613"/>
      <c r="DC15" s="613"/>
      <c r="DD15" s="619">
        <v>10892993</v>
      </c>
      <c r="DE15" s="611"/>
      <c r="DF15" s="611"/>
      <c r="DG15" s="611"/>
      <c r="DH15" s="611"/>
      <c r="DI15" s="611"/>
      <c r="DJ15" s="611"/>
      <c r="DK15" s="611"/>
      <c r="DL15" s="611"/>
      <c r="DM15" s="611"/>
      <c r="DN15" s="611"/>
      <c r="DO15" s="611"/>
      <c r="DP15" s="612"/>
      <c r="DQ15" s="619">
        <v>17897862</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136457</v>
      </c>
      <c r="S16" s="611"/>
      <c r="T16" s="611"/>
      <c r="U16" s="611"/>
      <c r="V16" s="611"/>
      <c r="W16" s="611"/>
      <c r="X16" s="611"/>
      <c r="Y16" s="612"/>
      <c r="Z16" s="613">
        <v>0.1</v>
      </c>
      <c r="AA16" s="613"/>
      <c r="AB16" s="613"/>
      <c r="AC16" s="613"/>
      <c r="AD16" s="614">
        <v>136457</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t="s">
        <v>122</v>
      </c>
      <c r="CS16" s="611"/>
      <c r="CT16" s="611"/>
      <c r="CU16" s="611"/>
      <c r="CV16" s="611"/>
      <c r="CW16" s="611"/>
      <c r="CX16" s="611"/>
      <c r="CY16" s="612"/>
      <c r="CZ16" s="613" t="s">
        <v>122</v>
      </c>
      <c r="DA16" s="613"/>
      <c r="DB16" s="613"/>
      <c r="DC16" s="613"/>
      <c r="DD16" s="619" t="s">
        <v>122</v>
      </c>
      <c r="DE16" s="611"/>
      <c r="DF16" s="611"/>
      <c r="DG16" s="611"/>
      <c r="DH16" s="611"/>
      <c r="DI16" s="611"/>
      <c r="DJ16" s="611"/>
      <c r="DK16" s="611"/>
      <c r="DL16" s="611"/>
      <c r="DM16" s="611"/>
      <c r="DN16" s="611"/>
      <c r="DO16" s="611"/>
      <c r="DP16" s="612"/>
      <c r="DQ16" s="619" t="s">
        <v>122</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t="s">
        <v>122</v>
      </c>
      <c r="S17" s="611"/>
      <c r="T17" s="611"/>
      <c r="U17" s="611"/>
      <c r="V17" s="611"/>
      <c r="W17" s="611"/>
      <c r="X17" s="611"/>
      <c r="Y17" s="612"/>
      <c r="Z17" s="613" t="s">
        <v>122</v>
      </c>
      <c r="AA17" s="613"/>
      <c r="AB17" s="613"/>
      <c r="AC17" s="613"/>
      <c r="AD17" s="614" t="s">
        <v>122</v>
      </c>
      <c r="AE17" s="614"/>
      <c r="AF17" s="614"/>
      <c r="AG17" s="614"/>
      <c r="AH17" s="614"/>
      <c r="AI17" s="614"/>
      <c r="AJ17" s="614"/>
      <c r="AK17" s="614"/>
      <c r="AL17" s="615" t="s">
        <v>122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3653605</v>
      </c>
      <c r="CS17" s="611"/>
      <c r="CT17" s="611"/>
      <c r="CU17" s="611"/>
      <c r="CV17" s="611"/>
      <c r="CW17" s="611"/>
      <c r="CX17" s="611"/>
      <c r="CY17" s="612"/>
      <c r="CZ17" s="613">
        <v>1.8</v>
      </c>
      <c r="DA17" s="613"/>
      <c r="DB17" s="613"/>
      <c r="DC17" s="613"/>
      <c r="DD17" s="619" t="s">
        <v>122</v>
      </c>
      <c r="DE17" s="611"/>
      <c r="DF17" s="611"/>
      <c r="DG17" s="611"/>
      <c r="DH17" s="611"/>
      <c r="DI17" s="611"/>
      <c r="DJ17" s="611"/>
      <c r="DK17" s="611"/>
      <c r="DL17" s="611"/>
      <c r="DM17" s="611"/>
      <c r="DN17" s="611"/>
      <c r="DO17" s="611"/>
      <c r="DP17" s="612"/>
      <c r="DQ17" s="619">
        <v>3653605</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267910</v>
      </c>
      <c r="S18" s="611"/>
      <c r="T18" s="611"/>
      <c r="U18" s="611"/>
      <c r="V18" s="611"/>
      <c r="W18" s="611"/>
      <c r="X18" s="611"/>
      <c r="Y18" s="612"/>
      <c r="Z18" s="613">
        <v>0.1</v>
      </c>
      <c r="AA18" s="613"/>
      <c r="AB18" s="613"/>
      <c r="AC18" s="613"/>
      <c r="AD18" s="614">
        <v>267910</v>
      </c>
      <c r="AE18" s="614"/>
      <c r="AF18" s="614"/>
      <c r="AG18" s="614"/>
      <c r="AH18" s="614"/>
      <c r="AI18" s="614"/>
      <c r="AJ18" s="614"/>
      <c r="AK18" s="614"/>
      <c r="AL18" s="615">
        <v>0.3</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267910</v>
      </c>
      <c r="S19" s="611"/>
      <c r="T19" s="611"/>
      <c r="U19" s="611"/>
      <c r="V19" s="611"/>
      <c r="W19" s="611"/>
      <c r="X19" s="611"/>
      <c r="Y19" s="612"/>
      <c r="Z19" s="613">
        <v>0.1</v>
      </c>
      <c r="AA19" s="613"/>
      <c r="AB19" s="613"/>
      <c r="AC19" s="613"/>
      <c r="AD19" s="614">
        <v>267910</v>
      </c>
      <c r="AE19" s="614"/>
      <c r="AF19" s="614"/>
      <c r="AG19" s="614"/>
      <c r="AH19" s="614"/>
      <c r="AI19" s="614"/>
      <c r="AJ19" s="614"/>
      <c r="AK19" s="614"/>
      <c r="AL19" s="615">
        <v>0.3</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199196900</v>
      </c>
      <c r="CS20" s="611"/>
      <c r="CT20" s="611"/>
      <c r="CU20" s="611"/>
      <c r="CV20" s="611"/>
      <c r="CW20" s="611"/>
      <c r="CX20" s="611"/>
      <c r="CY20" s="612"/>
      <c r="CZ20" s="613">
        <v>100</v>
      </c>
      <c r="DA20" s="613"/>
      <c r="DB20" s="613"/>
      <c r="DC20" s="613"/>
      <c r="DD20" s="619">
        <v>27448879</v>
      </c>
      <c r="DE20" s="611"/>
      <c r="DF20" s="611"/>
      <c r="DG20" s="611"/>
      <c r="DH20" s="611"/>
      <c r="DI20" s="611"/>
      <c r="DJ20" s="611"/>
      <c r="DK20" s="611"/>
      <c r="DL20" s="611"/>
      <c r="DM20" s="611"/>
      <c r="DN20" s="611"/>
      <c r="DO20" s="611"/>
      <c r="DP20" s="612"/>
      <c r="DQ20" s="619">
        <v>114641685</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t="s">
        <v>122</v>
      </c>
      <c r="S21" s="611"/>
      <c r="T21" s="611"/>
      <c r="U21" s="611"/>
      <c r="V21" s="611"/>
      <c r="W21" s="611"/>
      <c r="X21" s="611"/>
      <c r="Y21" s="612"/>
      <c r="Z21" s="613" t="s">
        <v>122</v>
      </c>
      <c r="AA21" s="613"/>
      <c r="AB21" s="613"/>
      <c r="AC21" s="613"/>
      <c r="AD21" s="614" t="s">
        <v>122</v>
      </c>
      <c r="AE21" s="614"/>
      <c r="AF21" s="614"/>
      <c r="AG21" s="614"/>
      <c r="AH21" s="614"/>
      <c r="AI21" s="614"/>
      <c r="AJ21" s="614"/>
      <c r="AK21" s="614"/>
      <c r="AL21" s="615" t="s">
        <v>122</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t="s">
        <v>122</v>
      </c>
      <c r="S22" s="611"/>
      <c r="T22" s="611"/>
      <c r="U22" s="611"/>
      <c r="V22" s="611"/>
      <c r="W22" s="611"/>
      <c r="X22" s="611"/>
      <c r="Y22" s="612"/>
      <c r="Z22" s="613" t="s">
        <v>122</v>
      </c>
      <c r="AA22" s="613"/>
      <c r="AB22" s="613"/>
      <c r="AC22" s="613"/>
      <c r="AD22" s="614" t="s">
        <v>122</v>
      </c>
      <c r="AE22" s="614"/>
      <c r="AF22" s="614"/>
      <c r="AG22" s="614"/>
      <c r="AH22" s="614"/>
      <c r="AI22" s="614"/>
      <c r="AJ22" s="614"/>
      <c r="AK22" s="614"/>
      <c r="AL22" s="615" t="s">
        <v>122</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t="s">
        <v>122</v>
      </c>
      <c r="S23" s="611"/>
      <c r="T23" s="611"/>
      <c r="U23" s="611"/>
      <c r="V23" s="611"/>
      <c r="W23" s="611"/>
      <c r="X23" s="611"/>
      <c r="Y23" s="612"/>
      <c r="Z23" s="613" t="s">
        <v>122</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85651268</v>
      </c>
      <c r="CS24" s="600"/>
      <c r="CT24" s="600"/>
      <c r="CU24" s="600"/>
      <c r="CV24" s="600"/>
      <c r="CW24" s="600"/>
      <c r="CX24" s="600"/>
      <c r="CY24" s="601"/>
      <c r="CZ24" s="604">
        <v>43</v>
      </c>
      <c r="DA24" s="605"/>
      <c r="DB24" s="605"/>
      <c r="DC24" s="621"/>
      <c r="DD24" s="645">
        <v>51876152</v>
      </c>
      <c r="DE24" s="600"/>
      <c r="DF24" s="600"/>
      <c r="DG24" s="600"/>
      <c r="DH24" s="600"/>
      <c r="DI24" s="600"/>
      <c r="DJ24" s="600"/>
      <c r="DK24" s="601"/>
      <c r="DL24" s="645">
        <v>45722941</v>
      </c>
      <c r="DM24" s="600"/>
      <c r="DN24" s="600"/>
      <c r="DO24" s="600"/>
      <c r="DP24" s="600"/>
      <c r="DQ24" s="600"/>
      <c r="DR24" s="600"/>
      <c r="DS24" s="600"/>
      <c r="DT24" s="600"/>
      <c r="DU24" s="600"/>
      <c r="DV24" s="601"/>
      <c r="DW24" s="604">
        <v>43.9</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44104360</v>
      </c>
      <c r="S25" s="611"/>
      <c r="T25" s="611"/>
      <c r="U25" s="611"/>
      <c r="V25" s="611"/>
      <c r="W25" s="611"/>
      <c r="X25" s="611"/>
      <c r="Y25" s="612"/>
      <c r="Z25" s="613">
        <v>21.2</v>
      </c>
      <c r="AA25" s="613"/>
      <c r="AB25" s="613"/>
      <c r="AC25" s="613"/>
      <c r="AD25" s="614">
        <v>44104360</v>
      </c>
      <c r="AE25" s="614"/>
      <c r="AF25" s="614"/>
      <c r="AG25" s="614"/>
      <c r="AH25" s="614"/>
      <c r="AI25" s="614"/>
      <c r="AJ25" s="614"/>
      <c r="AK25" s="614"/>
      <c r="AL25" s="615">
        <v>42.4</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24209603</v>
      </c>
      <c r="CS25" s="642"/>
      <c r="CT25" s="642"/>
      <c r="CU25" s="642"/>
      <c r="CV25" s="642"/>
      <c r="CW25" s="642"/>
      <c r="CX25" s="642"/>
      <c r="CY25" s="643"/>
      <c r="CZ25" s="615">
        <v>12.2</v>
      </c>
      <c r="DA25" s="640"/>
      <c r="DB25" s="640"/>
      <c r="DC25" s="644"/>
      <c r="DD25" s="619">
        <v>22011926</v>
      </c>
      <c r="DE25" s="642"/>
      <c r="DF25" s="642"/>
      <c r="DG25" s="642"/>
      <c r="DH25" s="642"/>
      <c r="DI25" s="642"/>
      <c r="DJ25" s="642"/>
      <c r="DK25" s="643"/>
      <c r="DL25" s="619">
        <v>20927699</v>
      </c>
      <c r="DM25" s="642"/>
      <c r="DN25" s="642"/>
      <c r="DO25" s="642"/>
      <c r="DP25" s="642"/>
      <c r="DQ25" s="642"/>
      <c r="DR25" s="642"/>
      <c r="DS25" s="642"/>
      <c r="DT25" s="642"/>
      <c r="DU25" s="642"/>
      <c r="DV25" s="643"/>
      <c r="DW25" s="615">
        <v>20.100000000000001</v>
      </c>
      <c r="DX25" s="640"/>
      <c r="DY25" s="640"/>
      <c r="DZ25" s="640"/>
      <c r="EA25" s="640"/>
      <c r="EB25" s="640"/>
      <c r="EC25" s="641"/>
    </row>
    <row r="26" spans="2:133" ht="11.25" customHeight="1" x14ac:dyDescent="0.15">
      <c r="B26" s="607" t="s">
        <v>283</v>
      </c>
      <c r="C26" s="608"/>
      <c r="D26" s="608"/>
      <c r="E26" s="608"/>
      <c r="F26" s="608"/>
      <c r="G26" s="608"/>
      <c r="H26" s="608"/>
      <c r="I26" s="608"/>
      <c r="J26" s="608"/>
      <c r="K26" s="608"/>
      <c r="L26" s="608"/>
      <c r="M26" s="608"/>
      <c r="N26" s="608"/>
      <c r="O26" s="608"/>
      <c r="P26" s="608"/>
      <c r="Q26" s="609"/>
      <c r="R26" s="610">
        <v>26146</v>
      </c>
      <c r="S26" s="611"/>
      <c r="T26" s="611"/>
      <c r="U26" s="611"/>
      <c r="V26" s="611"/>
      <c r="W26" s="611"/>
      <c r="X26" s="611"/>
      <c r="Y26" s="612"/>
      <c r="Z26" s="613">
        <v>0</v>
      </c>
      <c r="AA26" s="613"/>
      <c r="AB26" s="613"/>
      <c r="AC26" s="613"/>
      <c r="AD26" s="614">
        <v>26146</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16838763</v>
      </c>
      <c r="CS26" s="611"/>
      <c r="CT26" s="611"/>
      <c r="CU26" s="611"/>
      <c r="CV26" s="611"/>
      <c r="CW26" s="611"/>
      <c r="CX26" s="611"/>
      <c r="CY26" s="612"/>
      <c r="CZ26" s="615">
        <v>8.5</v>
      </c>
      <c r="DA26" s="640"/>
      <c r="DB26" s="640"/>
      <c r="DC26" s="644"/>
      <c r="DD26" s="619">
        <v>15284291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0"/>
      <c r="DY26" s="640"/>
      <c r="DZ26" s="640"/>
      <c r="EA26" s="640"/>
      <c r="EB26" s="640"/>
      <c r="EC26" s="641"/>
    </row>
    <row r="27" spans="2:133" ht="11.25" customHeight="1" x14ac:dyDescent="0.15">
      <c r="B27" s="607" t="s">
        <v>286</v>
      </c>
      <c r="C27" s="608"/>
      <c r="D27" s="608"/>
      <c r="E27" s="608"/>
      <c r="F27" s="608"/>
      <c r="G27" s="608"/>
      <c r="H27" s="608"/>
      <c r="I27" s="608"/>
      <c r="J27" s="608"/>
      <c r="K27" s="608"/>
      <c r="L27" s="608"/>
      <c r="M27" s="608"/>
      <c r="N27" s="608"/>
      <c r="O27" s="608"/>
      <c r="P27" s="608"/>
      <c r="Q27" s="609"/>
      <c r="R27" s="610">
        <v>1339225</v>
      </c>
      <c r="S27" s="611"/>
      <c r="T27" s="611"/>
      <c r="U27" s="611"/>
      <c r="V27" s="611"/>
      <c r="W27" s="611"/>
      <c r="X27" s="611"/>
      <c r="Y27" s="612"/>
      <c r="Z27" s="613">
        <v>0.6</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33256079</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57791777</v>
      </c>
      <c r="CS27" s="642"/>
      <c r="CT27" s="642"/>
      <c r="CU27" s="642"/>
      <c r="CV27" s="642"/>
      <c r="CW27" s="642"/>
      <c r="CX27" s="642"/>
      <c r="CY27" s="643"/>
      <c r="CZ27" s="615">
        <v>29</v>
      </c>
      <c r="DA27" s="640"/>
      <c r="DB27" s="640"/>
      <c r="DC27" s="644"/>
      <c r="DD27" s="619">
        <v>26214338</v>
      </c>
      <c r="DE27" s="642"/>
      <c r="DF27" s="642"/>
      <c r="DG27" s="642"/>
      <c r="DH27" s="642"/>
      <c r="DI27" s="642"/>
      <c r="DJ27" s="642"/>
      <c r="DK27" s="643"/>
      <c r="DL27" s="619">
        <v>21145354</v>
      </c>
      <c r="DM27" s="642"/>
      <c r="DN27" s="642"/>
      <c r="DO27" s="642"/>
      <c r="DP27" s="642"/>
      <c r="DQ27" s="642"/>
      <c r="DR27" s="642"/>
      <c r="DS27" s="642"/>
      <c r="DT27" s="642"/>
      <c r="DU27" s="642"/>
      <c r="DV27" s="643"/>
      <c r="DW27" s="615">
        <v>20.3</v>
      </c>
      <c r="DX27" s="640"/>
      <c r="DY27" s="640"/>
      <c r="DZ27" s="640"/>
      <c r="EA27" s="640"/>
      <c r="EB27" s="640"/>
      <c r="EC27" s="641"/>
    </row>
    <row r="28" spans="2:133" ht="11.25" customHeight="1" x14ac:dyDescent="0.15">
      <c r="B28" s="607" t="s">
        <v>289</v>
      </c>
      <c r="C28" s="608"/>
      <c r="D28" s="608"/>
      <c r="E28" s="608"/>
      <c r="F28" s="608"/>
      <c r="G28" s="608"/>
      <c r="H28" s="608"/>
      <c r="I28" s="608"/>
      <c r="J28" s="608"/>
      <c r="K28" s="608"/>
      <c r="L28" s="608"/>
      <c r="M28" s="608"/>
      <c r="N28" s="608"/>
      <c r="O28" s="608"/>
      <c r="P28" s="608"/>
      <c r="Q28" s="609"/>
      <c r="R28" s="610">
        <v>2326455</v>
      </c>
      <c r="S28" s="611"/>
      <c r="T28" s="611"/>
      <c r="U28" s="611"/>
      <c r="V28" s="611"/>
      <c r="W28" s="611"/>
      <c r="X28" s="611"/>
      <c r="Y28" s="612"/>
      <c r="Z28" s="613">
        <v>1.1000000000000001</v>
      </c>
      <c r="AA28" s="613"/>
      <c r="AB28" s="613"/>
      <c r="AC28" s="613"/>
      <c r="AD28" s="614">
        <v>1290908</v>
      </c>
      <c r="AE28" s="614"/>
      <c r="AF28" s="614"/>
      <c r="AG28" s="614"/>
      <c r="AH28" s="614"/>
      <c r="AI28" s="614"/>
      <c r="AJ28" s="614"/>
      <c r="AK28" s="614"/>
      <c r="AL28" s="615">
        <v>1.2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3649888</v>
      </c>
      <c r="CS28" s="611"/>
      <c r="CT28" s="611"/>
      <c r="CU28" s="611"/>
      <c r="CV28" s="611"/>
      <c r="CW28" s="611"/>
      <c r="CX28" s="611"/>
      <c r="CY28" s="612"/>
      <c r="CZ28" s="615">
        <v>1.8</v>
      </c>
      <c r="DA28" s="640"/>
      <c r="DB28" s="640"/>
      <c r="DC28" s="644"/>
      <c r="DD28" s="619">
        <v>3649888</v>
      </c>
      <c r="DE28" s="611"/>
      <c r="DF28" s="611"/>
      <c r="DG28" s="611"/>
      <c r="DH28" s="611"/>
      <c r="DI28" s="611"/>
      <c r="DJ28" s="611"/>
      <c r="DK28" s="612"/>
      <c r="DL28" s="619">
        <v>3649888</v>
      </c>
      <c r="DM28" s="611"/>
      <c r="DN28" s="611"/>
      <c r="DO28" s="611"/>
      <c r="DP28" s="611"/>
      <c r="DQ28" s="611"/>
      <c r="DR28" s="611"/>
      <c r="DS28" s="611"/>
      <c r="DT28" s="611"/>
      <c r="DU28" s="611"/>
      <c r="DV28" s="612"/>
      <c r="DW28" s="615">
        <v>3.5</v>
      </c>
      <c r="DX28" s="640"/>
      <c r="DY28" s="640"/>
      <c r="DZ28" s="640"/>
      <c r="EA28" s="640"/>
      <c r="EB28" s="640"/>
      <c r="EC28" s="641"/>
    </row>
    <row r="29" spans="2:133" ht="11.25" customHeight="1" x14ac:dyDescent="0.15">
      <c r="B29" s="607" t="s">
        <v>291</v>
      </c>
      <c r="C29" s="608"/>
      <c r="D29" s="608"/>
      <c r="E29" s="608"/>
      <c r="F29" s="608"/>
      <c r="G29" s="608"/>
      <c r="H29" s="608"/>
      <c r="I29" s="608"/>
      <c r="J29" s="608"/>
      <c r="K29" s="608"/>
      <c r="L29" s="608"/>
      <c r="M29" s="608"/>
      <c r="N29" s="608"/>
      <c r="O29" s="608"/>
      <c r="P29" s="608"/>
      <c r="Q29" s="609"/>
      <c r="R29" s="610">
        <v>543041</v>
      </c>
      <c r="S29" s="611"/>
      <c r="T29" s="611"/>
      <c r="U29" s="611"/>
      <c r="V29" s="611"/>
      <c r="W29" s="611"/>
      <c r="X29" s="611"/>
      <c r="Y29" s="612"/>
      <c r="Z29" s="613">
        <v>0.3</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292</v>
      </c>
      <c r="CE29" s="647"/>
      <c r="CF29" s="607" t="s">
        <v>66</v>
      </c>
      <c r="CG29" s="608"/>
      <c r="CH29" s="608"/>
      <c r="CI29" s="608"/>
      <c r="CJ29" s="608"/>
      <c r="CK29" s="608"/>
      <c r="CL29" s="608"/>
      <c r="CM29" s="608"/>
      <c r="CN29" s="608"/>
      <c r="CO29" s="608"/>
      <c r="CP29" s="608"/>
      <c r="CQ29" s="609"/>
      <c r="CR29" s="610">
        <v>3649888</v>
      </c>
      <c r="CS29" s="642"/>
      <c r="CT29" s="642"/>
      <c r="CU29" s="642"/>
      <c r="CV29" s="642"/>
      <c r="CW29" s="642"/>
      <c r="CX29" s="642"/>
      <c r="CY29" s="643"/>
      <c r="CZ29" s="615">
        <v>1.8</v>
      </c>
      <c r="DA29" s="640"/>
      <c r="DB29" s="640"/>
      <c r="DC29" s="644"/>
      <c r="DD29" s="619">
        <v>3649888</v>
      </c>
      <c r="DE29" s="642"/>
      <c r="DF29" s="642"/>
      <c r="DG29" s="642"/>
      <c r="DH29" s="642"/>
      <c r="DI29" s="642"/>
      <c r="DJ29" s="642"/>
      <c r="DK29" s="643"/>
      <c r="DL29" s="619">
        <v>3649888</v>
      </c>
      <c r="DM29" s="642"/>
      <c r="DN29" s="642"/>
      <c r="DO29" s="642"/>
      <c r="DP29" s="642"/>
      <c r="DQ29" s="642"/>
      <c r="DR29" s="642"/>
      <c r="DS29" s="642"/>
      <c r="DT29" s="642"/>
      <c r="DU29" s="642"/>
      <c r="DV29" s="643"/>
      <c r="DW29" s="615">
        <v>3.5</v>
      </c>
      <c r="DX29" s="640"/>
      <c r="DY29" s="640"/>
      <c r="DZ29" s="640"/>
      <c r="EA29" s="640"/>
      <c r="EB29" s="640"/>
      <c r="EC29" s="641"/>
    </row>
    <row r="30" spans="2:133" ht="11.25" customHeight="1" x14ac:dyDescent="0.15">
      <c r="B30" s="607" t="s">
        <v>293</v>
      </c>
      <c r="C30" s="608"/>
      <c r="D30" s="608"/>
      <c r="E30" s="608"/>
      <c r="F30" s="608"/>
      <c r="G30" s="608"/>
      <c r="H30" s="608"/>
      <c r="I30" s="608"/>
      <c r="J30" s="608"/>
      <c r="K30" s="608"/>
      <c r="L30" s="608"/>
      <c r="M30" s="608"/>
      <c r="N30" s="608"/>
      <c r="O30" s="608"/>
      <c r="P30" s="608"/>
      <c r="Q30" s="609"/>
      <c r="R30" s="610">
        <v>35353128</v>
      </c>
      <c r="S30" s="611"/>
      <c r="T30" s="611"/>
      <c r="U30" s="611"/>
      <c r="V30" s="611"/>
      <c r="W30" s="611"/>
      <c r="X30" s="611"/>
      <c r="Y30" s="612"/>
      <c r="Z30" s="613">
        <v>17</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52"/>
      <c r="BI30" s="652"/>
      <c r="BJ30" s="652"/>
      <c r="BK30" s="652"/>
      <c r="BL30" s="652"/>
      <c r="BM30" s="652"/>
      <c r="BN30" s="652"/>
      <c r="BO30" s="652"/>
      <c r="BP30" s="652"/>
      <c r="BQ30" s="653"/>
      <c r="BR30" s="592" t="s">
        <v>295</v>
      </c>
      <c r="BS30" s="652"/>
      <c r="BT30" s="652"/>
      <c r="BU30" s="652"/>
      <c r="BV30" s="652"/>
      <c r="BW30" s="652"/>
      <c r="BX30" s="652"/>
      <c r="BY30" s="652"/>
      <c r="BZ30" s="652"/>
      <c r="CA30" s="652"/>
      <c r="CB30" s="653"/>
      <c r="CD30" s="648"/>
      <c r="CE30" s="649"/>
      <c r="CF30" s="607" t="s">
        <v>296</v>
      </c>
      <c r="CG30" s="608"/>
      <c r="CH30" s="608"/>
      <c r="CI30" s="608"/>
      <c r="CJ30" s="608"/>
      <c r="CK30" s="608"/>
      <c r="CL30" s="608"/>
      <c r="CM30" s="608"/>
      <c r="CN30" s="608"/>
      <c r="CO30" s="608"/>
      <c r="CP30" s="608"/>
      <c r="CQ30" s="609"/>
      <c r="CR30" s="610">
        <v>3527532</v>
      </c>
      <c r="CS30" s="611"/>
      <c r="CT30" s="611"/>
      <c r="CU30" s="611"/>
      <c r="CV30" s="611"/>
      <c r="CW30" s="611"/>
      <c r="CX30" s="611"/>
      <c r="CY30" s="612"/>
      <c r="CZ30" s="615">
        <v>1.8</v>
      </c>
      <c r="DA30" s="640"/>
      <c r="DB30" s="640"/>
      <c r="DC30" s="644"/>
      <c r="DD30" s="619">
        <v>3527532</v>
      </c>
      <c r="DE30" s="611"/>
      <c r="DF30" s="611"/>
      <c r="DG30" s="611"/>
      <c r="DH30" s="611"/>
      <c r="DI30" s="611"/>
      <c r="DJ30" s="611"/>
      <c r="DK30" s="612"/>
      <c r="DL30" s="619">
        <v>3527532</v>
      </c>
      <c r="DM30" s="611"/>
      <c r="DN30" s="611"/>
      <c r="DO30" s="611"/>
      <c r="DP30" s="611"/>
      <c r="DQ30" s="611"/>
      <c r="DR30" s="611"/>
      <c r="DS30" s="611"/>
      <c r="DT30" s="611"/>
      <c r="DU30" s="611"/>
      <c r="DV30" s="612"/>
      <c r="DW30" s="615">
        <v>3.4</v>
      </c>
      <c r="DX30" s="640"/>
      <c r="DY30" s="640"/>
      <c r="DZ30" s="640"/>
      <c r="EA30" s="640"/>
      <c r="EB30" s="640"/>
      <c r="EC30" s="641"/>
    </row>
    <row r="31" spans="2:133" ht="11.25" customHeight="1" x14ac:dyDescent="0.15">
      <c r="B31" s="623" t="s">
        <v>297</v>
      </c>
      <c r="C31" s="624"/>
      <c r="D31" s="624"/>
      <c r="E31" s="624"/>
      <c r="F31" s="624"/>
      <c r="G31" s="624"/>
      <c r="H31" s="624"/>
      <c r="I31" s="624"/>
      <c r="J31" s="624"/>
      <c r="K31" s="624"/>
      <c r="L31" s="624"/>
      <c r="M31" s="624"/>
      <c r="N31" s="624"/>
      <c r="O31" s="624"/>
      <c r="P31" s="624"/>
      <c r="Q31" s="625"/>
      <c r="R31" s="610">
        <v>61080813</v>
      </c>
      <c r="S31" s="611"/>
      <c r="T31" s="611"/>
      <c r="U31" s="611"/>
      <c r="V31" s="611"/>
      <c r="W31" s="611"/>
      <c r="X31" s="611"/>
      <c r="Y31" s="612"/>
      <c r="Z31" s="613">
        <v>29.4</v>
      </c>
      <c r="AA31" s="613"/>
      <c r="AB31" s="613"/>
      <c r="AC31" s="613"/>
      <c r="AD31" s="614">
        <v>58444655</v>
      </c>
      <c r="AE31" s="614"/>
      <c r="AF31" s="614"/>
      <c r="AG31" s="614"/>
      <c r="AH31" s="614"/>
      <c r="AI31" s="614"/>
      <c r="AJ31" s="614"/>
      <c r="AK31" s="614"/>
      <c r="AL31" s="615">
        <v>56.1</v>
      </c>
      <c r="AM31" s="616"/>
      <c r="AN31" s="616"/>
      <c r="AO31" s="617"/>
      <c r="AP31" s="656" t="s">
        <v>298</v>
      </c>
      <c r="AQ31" s="657"/>
      <c r="AR31" s="657"/>
      <c r="AS31" s="657"/>
      <c r="AT31" s="662" t="s">
        <v>299</v>
      </c>
      <c r="AU31" s="212"/>
      <c r="AV31" s="212"/>
      <c r="AW31" s="212"/>
      <c r="AX31" s="596" t="s">
        <v>177</v>
      </c>
      <c r="AY31" s="597"/>
      <c r="AZ31" s="597"/>
      <c r="BA31" s="597"/>
      <c r="BB31" s="597"/>
      <c r="BC31" s="597"/>
      <c r="BD31" s="597"/>
      <c r="BE31" s="597"/>
      <c r="BF31" s="598"/>
      <c r="BG31" s="666">
        <v>99.2</v>
      </c>
      <c r="BH31" s="654"/>
      <c r="BI31" s="654"/>
      <c r="BJ31" s="654"/>
      <c r="BK31" s="654"/>
      <c r="BL31" s="654"/>
      <c r="BM31" s="605">
        <v>98.4</v>
      </c>
      <c r="BN31" s="654"/>
      <c r="BO31" s="654"/>
      <c r="BP31" s="654"/>
      <c r="BQ31" s="655"/>
      <c r="BR31" s="666">
        <v>99.1</v>
      </c>
      <c r="BS31" s="654"/>
      <c r="BT31" s="654"/>
      <c r="BU31" s="654"/>
      <c r="BV31" s="654"/>
      <c r="BW31" s="654"/>
      <c r="BX31" s="605">
        <v>98.3</v>
      </c>
      <c r="BY31" s="654"/>
      <c r="BZ31" s="654"/>
      <c r="CA31" s="654"/>
      <c r="CB31" s="655"/>
      <c r="CD31" s="648"/>
      <c r="CE31" s="649"/>
      <c r="CF31" s="607" t="s">
        <v>300</v>
      </c>
      <c r="CG31" s="608"/>
      <c r="CH31" s="608"/>
      <c r="CI31" s="608"/>
      <c r="CJ31" s="608"/>
      <c r="CK31" s="608"/>
      <c r="CL31" s="608"/>
      <c r="CM31" s="608"/>
      <c r="CN31" s="608"/>
      <c r="CO31" s="608"/>
      <c r="CP31" s="608"/>
      <c r="CQ31" s="609"/>
      <c r="CR31" s="610">
        <v>122356</v>
      </c>
      <c r="CS31" s="642"/>
      <c r="CT31" s="642"/>
      <c r="CU31" s="642"/>
      <c r="CV31" s="642"/>
      <c r="CW31" s="642"/>
      <c r="CX31" s="642"/>
      <c r="CY31" s="643"/>
      <c r="CZ31" s="615">
        <v>0.1</v>
      </c>
      <c r="DA31" s="640"/>
      <c r="DB31" s="640"/>
      <c r="DC31" s="644"/>
      <c r="DD31" s="619">
        <v>122356</v>
      </c>
      <c r="DE31" s="642"/>
      <c r="DF31" s="642"/>
      <c r="DG31" s="642"/>
      <c r="DH31" s="642"/>
      <c r="DI31" s="642"/>
      <c r="DJ31" s="642"/>
      <c r="DK31" s="643"/>
      <c r="DL31" s="619">
        <v>122356</v>
      </c>
      <c r="DM31" s="642"/>
      <c r="DN31" s="642"/>
      <c r="DO31" s="642"/>
      <c r="DP31" s="642"/>
      <c r="DQ31" s="642"/>
      <c r="DR31" s="642"/>
      <c r="DS31" s="642"/>
      <c r="DT31" s="642"/>
      <c r="DU31" s="642"/>
      <c r="DV31" s="643"/>
      <c r="DW31" s="615">
        <v>0.1</v>
      </c>
      <c r="DX31" s="640"/>
      <c r="DY31" s="640"/>
      <c r="DZ31" s="640"/>
      <c r="EA31" s="640"/>
      <c r="EB31" s="640"/>
      <c r="EC31" s="641"/>
    </row>
    <row r="32" spans="2:133" ht="11.25" customHeight="1" x14ac:dyDescent="0.15">
      <c r="B32" s="607" t="s">
        <v>301</v>
      </c>
      <c r="C32" s="608"/>
      <c r="D32" s="608"/>
      <c r="E32" s="608"/>
      <c r="F32" s="608"/>
      <c r="G32" s="608"/>
      <c r="H32" s="608"/>
      <c r="I32" s="608"/>
      <c r="J32" s="608"/>
      <c r="K32" s="608"/>
      <c r="L32" s="608"/>
      <c r="M32" s="608"/>
      <c r="N32" s="608"/>
      <c r="O32" s="608"/>
      <c r="P32" s="608"/>
      <c r="Q32" s="609"/>
      <c r="R32" s="610">
        <v>19669459</v>
      </c>
      <c r="S32" s="611"/>
      <c r="T32" s="611"/>
      <c r="U32" s="611"/>
      <c r="V32" s="611"/>
      <c r="W32" s="611"/>
      <c r="X32" s="611"/>
      <c r="Y32" s="612"/>
      <c r="Z32" s="613">
        <v>9.5</v>
      </c>
      <c r="AA32" s="613"/>
      <c r="AB32" s="613"/>
      <c r="AC32" s="613"/>
      <c r="AD32" s="614" t="s">
        <v>122</v>
      </c>
      <c r="AE32" s="614"/>
      <c r="AF32" s="614"/>
      <c r="AG32" s="614"/>
      <c r="AH32" s="614"/>
      <c r="AI32" s="614"/>
      <c r="AJ32" s="614"/>
      <c r="AK32" s="614"/>
      <c r="AL32" s="615" t="s">
        <v>122</v>
      </c>
      <c r="AM32" s="616"/>
      <c r="AN32" s="616"/>
      <c r="AO32" s="617"/>
      <c r="AP32" s="658"/>
      <c r="AQ32" s="659"/>
      <c r="AR32" s="659"/>
      <c r="AS32" s="659"/>
      <c r="AT32" s="663"/>
      <c r="AU32" s="208" t="s">
        <v>302</v>
      </c>
      <c r="AX32" s="607" t="s">
        <v>303</v>
      </c>
      <c r="AY32" s="608"/>
      <c r="AZ32" s="608"/>
      <c r="BA32" s="608"/>
      <c r="BB32" s="608"/>
      <c r="BC32" s="608"/>
      <c r="BD32" s="608"/>
      <c r="BE32" s="608"/>
      <c r="BF32" s="609"/>
      <c r="BG32" s="667">
        <v>99.1</v>
      </c>
      <c r="BH32" s="642"/>
      <c r="BI32" s="642"/>
      <c r="BJ32" s="642"/>
      <c r="BK32" s="642"/>
      <c r="BL32" s="642"/>
      <c r="BM32" s="616">
        <v>98.3</v>
      </c>
      <c r="BN32" s="642"/>
      <c r="BO32" s="642"/>
      <c r="BP32" s="642"/>
      <c r="BQ32" s="665"/>
      <c r="BR32" s="667">
        <v>99</v>
      </c>
      <c r="BS32" s="642"/>
      <c r="BT32" s="642"/>
      <c r="BU32" s="642"/>
      <c r="BV32" s="642"/>
      <c r="BW32" s="642"/>
      <c r="BX32" s="616">
        <v>98.2</v>
      </c>
      <c r="BY32" s="642"/>
      <c r="BZ32" s="642"/>
      <c r="CA32" s="642"/>
      <c r="CB32" s="665"/>
      <c r="CD32" s="650"/>
      <c r="CE32" s="651"/>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0"/>
      <c r="DB32" s="640"/>
      <c r="DC32" s="644"/>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0"/>
      <c r="DY32" s="640"/>
      <c r="DZ32" s="640"/>
      <c r="EA32" s="640"/>
      <c r="EB32" s="640"/>
      <c r="EC32" s="641"/>
    </row>
    <row r="33" spans="2:133" ht="11.25" customHeight="1" x14ac:dyDescent="0.15">
      <c r="B33" s="607" t="s">
        <v>305</v>
      </c>
      <c r="C33" s="608"/>
      <c r="D33" s="608"/>
      <c r="E33" s="608"/>
      <c r="F33" s="608"/>
      <c r="G33" s="608"/>
      <c r="H33" s="608"/>
      <c r="I33" s="608"/>
      <c r="J33" s="608"/>
      <c r="K33" s="608"/>
      <c r="L33" s="608"/>
      <c r="M33" s="608"/>
      <c r="N33" s="608"/>
      <c r="O33" s="608"/>
      <c r="P33" s="608"/>
      <c r="Q33" s="609"/>
      <c r="R33" s="610">
        <v>636677</v>
      </c>
      <c r="S33" s="611"/>
      <c r="T33" s="611"/>
      <c r="U33" s="611"/>
      <c r="V33" s="611"/>
      <c r="W33" s="611"/>
      <c r="X33" s="611"/>
      <c r="Y33" s="612"/>
      <c r="Z33" s="613">
        <v>0.3</v>
      </c>
      <c r="AA33" s="613"/>
      <c r="AB33" s="613"/>
      <c r="AC33" s="613"/>
      <c r="AD33" s="614">
        <v>251632</v>
      </c>
      <c r="AE33" s="614"/>
      <c r="AF33" s="614"/>
      <c r="AG33" s="614"/>
      <c r="AH33" s="614"/>
      <c r="AI33" s="614"/>
      <c r="AJ33" s="614"/>
      <c r="AK33" s="614"/>
      <c r="AL33" s="615">
        <v>0.2</v>
      </c>
      <c r="AM33" s="616"/>
      <c r="AN33" s="616"/>
      <c r="AO33" s="617"/>
      <c r="AP33" s="660"/>
      <c r="AQ33" s="661"/>
      <c r="AR33" s="661"/>
      <c r="AS33" s="661"/>
      <c r="AT33" s="664"/>
      <c r="AU33" s="213"/>
      <c r="AV33" s="213"/>
      <c r="AW33" s="213"/>
      <c r="AX33" s="631" t="s">
        <v>306</v>
      </c>
      <c r="AY33" s="632"/>
      <c r="AZ33" s="632"/>
      <c r="BA33" s="632"/>
      <c r="BB33" s="632"/>
      <c r="BC33" s="632"/>
      <c r="BD33" s="632"/>
      <c r="BE33" s="632"/>
      <c r="BF33" s="633"/>
      <c r="BG33" s="668" t="s">
        <v>122</v>
      </c>
      <c r="BH33" s="669"/>
      <c r="BI33" s="669"/>
      <c r="BJ33" s="669"/>
      <c r="BK33" s="669"/>
      <c r="BL33" s="669"/>
      <c r="BM33" s="670" t="s">
        <v>122</v>
      </c>
      <c r="BN33" s="669"/>
      <c r="BO33" s="669"/>
      <c r="BP33" s="669"/>
      <c r="BQ33" s="671"/>
      <c r="BR33" s="668" t="s">
        <v>122</v>
      </c>
      <c r="BS33" s="669"/>
      <c r="BT33" s="669"/>
      <c r="BU33" s="669"/>
      <c r="BV33" s="669"/>
      <c r="BW33" s="669"/>
      <c r="BX33" s="670" t="s">
        <v>122</v>
      </c>
      <c r="BY33" s="669"/>
      <c r="BZ33" s="669"/>
      <c r="CA33" s="669"/>
      <c r="CB33" s="671"/>
      <c r="CD33" s="607" t="s">
        <v>307</v>
      </c>
      <c r="CE33" s="608"/>
      <c r="CF33" s="608"/>
      <c r="CG33" s="608"/>
      <c r="CH33" s="608"/>
      <c r="CI33" s="608"/>
      <c r="CJ33" s="608"/>
      <c r="CK33" s="608"/>
      <c r="CL33" s="608"/>
      <c r="CM33" s="608"/>
      <c r="CN33" s="608"/>
      <c r="CO33" s="608"/>
      <c r="CP33" s="608"/>
      <c r="CQ33" s="609"/>
      <c r="CR33" s="610">
        <v>86096753</v>
      </c>
      <c r="CS33" s="642"/>
      <c r="CT33" s="642"/>
      <c r="CU33" s="642"/>
      <c r="CV33" s="642"/>
      <c r="CW33" s="642"/>
      <c r="CX33" s="642"/>
      <c r="CY33" s="643"/>
      <c r="CZ33" s="615">
        <v>43.2</v>
      </c>
      <c r="DA33" s="640"/>
      <c r="DB33" s="640"/>
      <c r="DC33" s="644"/>
      <c r="DD33" s="619">
        <v>53920887</v>
      </c>
      <c r="DE33" s="642"/>
      <c r="DF33" s="642"/>
      <c r="DG33" s="642"/>
      <c r="DH33" s="642"/>
      <c r="DI33" s="642"/>
      <c r="DJ33" s="642"/>
      <c r="DK33" s="643"/>
      <c r="DL33" s="619">
        <v>37391237</v>
      </c>
      <c r="DM33" s="642"/>
      <c r="DN33" s="642"/>
      <c r="DO33" s="642"/>
      <c r="DP33" s="642"/>
      <c r="DQ33" s="642"/>
      <c r="DR33" s="642"/>
      <c r="DS33" s="642"/>
      <c r="DT33" s="642"/>
      <c r="DU33" s="642"/>
      <c r="DV33" s="643"/>
      <c r="DW33" s="615">
        <v>35.9</v>
      </c>
      <c r="DX33" s="640"/>
      <c r="DY33" s="640"/>
      <c r="DZ33" s="640"/>
      <c r="EA33" s="640"/>
      <c r="EB33" s="640"/>
      <c r="EC33" s="641"/>
    </row>
    <row r="34" spans="2:133" ht="11.25" customHeight="1" x14ac:dyDescent="0.15">
      <c r="B34" s="607" t="s">
        <v>308</v>
      </c>
      <c r="C34" s="608"/>
      <c r="D34" s="608"/>
      <c r="E34" s="608"/>
      <c r="F34" s="608"/>
      <c r="G34" s="608"/>
      <c r="H34" s="608"/>
      <c r="I34" s="608"/>
      <c r="J34" s="608"/>
      <c r="K34" s="608"/>
      <c r="L34" s="608"/>
      <c r="M34" s="608"/>
      <c r="N34" s="608"/>
      <c r="O34" s="608"/>
      <c r="P34" s="608"/>
      <c r="Q34" s="609"/>
      <c r="R34" s="610">
        <v>922419</v>
      </c>
      <c r="S34" s="611"/>
      <c r="T34" s="611"/>
      <c r="U34" s="611"/>
      <c r="V34" s="611"/>
      <c r="W34" s="611"/>
      <c r="X34" s="611"/>
      <c r="Y34" s="612"/>
      <c r="Z34" s="613">
        <v>0.4</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30890271</v>
      </c>
      <c r="CS34" s="611"/>
      <c r="CT34" s="611"/>
      <c r="CU34" s="611"/>
      <c r="CV34" s="611"/>
      <c r="CW34" s="611"/>
      <c r="CX34" s="611"/>
      <c r="CY34" s="612"/>
      <c r="CZ34" s="615">
        <v>15.5</v>
      </c>
      <c r="DA34" s="640"/>
      <c r="DB34" s="640"/>
      <c r="DC34" s="644"/>
      <c r="DD34" s="619">
        <v>25381161</v>
      </c>
      <c r="DE34" s="611"/>
      <c r="DF34" s="611"/>
      <c r="DG34" s="611"/>
      <c r="DH34" s="611"/>
      <c r="DI34" s="611"/>
      <c r="DJ34" s="611"/>
      <c r="DK34" s="612"/>
      <c r="DL34" s="619">
        <v>21111581</v>
      </c>
      <c r="DM34" s="611"/>
      <c r="DN34" s="611"/>
      <c r="DO34" s="611"/>
      <c r="DP34" s="611"/>
      <c r="DQ34" s="611"/>
      <c r="DR34" s="611"/>
      <c r="DS34" s="611"/>
      <c r="DT34" s="611"/>
      <c r="DU34" s="611"/>
      <c r="DV34" s="612"/>
      <c r="DW34" s="615">
        <v>20.3</v>
      </c>
      <c r="DX34" s="640"/>
      <c r="DY34" s="640"/>
      <c r="DZ34" s="640"/>
      <c r="EA34" s="640"/>
      <c r="EB34" s="640"/>
      <c r="EC34" s="641"/>
    </row>
    <row r="35" spans="2:133" ht="11.25" customHeight="1" x14ac:dyDescent="0.15">
      <c r="B35" s="607" t="s">
        <v>310</v>
      </c>
      <c r="C35" s="608"/>
      <c r="D35" s="608"/>
      <c r="E35" s="608"/>
      <c r="F35" s="608"/>
      <c r="G35" s="608"/>
      <c r="H35" s="608"/>
      <c r="I35" s="608"/>
      <c r="J35" s="608"/>
      <c r="K35" s="608"/>
      <c r="L35" s="608"/>
      <c r="M35" s="608"/>
      <c r="N35" s="608"/>
      <c r="O35" s="608"/>
      <c r="P35" s="608"/>
      <c r="Q35" s="609"/>
      <c r="R35" s="610">
        <v>28607399</v>
      </c>
      <c r="S35" s="611"/>
      <c r="T35" s="611"/>
      <c r="U35" s="611"/>
      <c r="V35" s="611"/>
      <c r="W35" s="611"/>
      <c r="X35" s="611"/>
      <c r="Y35" s="612"/>
      <c r="Z35" s="613">
        <v>13.8</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1070437</v>
      </c>
      <c r="CS35" s="642"/>
      <c r="CT35" s="642"/>
      <c r="CU35" s="642"/>
      <c r="CV35" s="642"/>
      <c r="CW35" s="642"/>
      <c r="CX35" s="642"/>
      <c r="CY35" s="643"/>
      <c r="CZ35" s="615">
        <v>0.5</v>
      </c>
      <c r="DA35" s="640"/>
      <c r="DB35" s="640"/>
      <c r="DC35" s="644"/>
      <c r="DD35" s="619">
        <v>1070437</v>
      </c>
      <c r="DE35" s="642"/>
      <c r="DF35" s="642"/>
      <c r="DG35" s="642"/>
      <c r="DH35" s="642"/>
      <c r="DI35" s="642"/>
      <c r="DJ35" s="642"/>
      <c r="DK35" s="643"/>
      <c r="DL35" s="619">
        <v>1070437</v>
      </c>
      <c r="DM35" s="642"/>
      <c r="DN35" s="642"/>
      <c r="DO35" s="642"/>
      <c r="DP35" s="642"/>
      <c r="DQ35" s="642"/>
      <c r="DR35" s="642"/>
      <c r="DS35" s="642"/>
      <c r="DT35" s="642"/>
      <c r="DU35" s="642"/>
      <c r="DV35" s="643"/>
      <c r="DW35" s="615">
        <v>1</v>
      </c>
      <c r="DX35" s="640"/>
      <c r="DY35" s="640"/>
      <c r="DZ35" s="640"/>
      <c r="EA35" s="640"/>
      <c r="EB35" s="640"/>
      <c r="EC35" s="641"/>
    </row>
    <row r="36" spans="2:133" ht="11.25" customHeight="1" x14ac:dyDescent="0.15">
      <c r="B36" s="607" t="s">
        <v>314</v>
      </c>
      <c r="C36" s="608"/>
      <c r="D36" s="608"/>
      <c r="E36" s="608"/>
      <c r="F36" s="608"/>
      <c r="G36" s="608"/>
      <c r="H36" s="608"/>
      <c r="I36" s="608"/>
      <c r="J36" s="608"/>
      <c r="K36" s="608"/>
      <c r="L36" s="608"/>
      <c r="M36" s="608"/>
      <c r="N36" s="608"/>
      <c r="O36" s="608"/>
      <c r="P36" s="608"/>
      <c r="Q36" s="609"/>
      <c r="R36" s="610">
        <v>4560704</v>
      </c>
      <c r="S36" s="611"/>
      <c r="T36" s="611"/>
      <c r="U36" s="611"/>
      <c r="V36" s="611"/>
      <c r="W36" s="611"/>
      <c r="X36" s="611"/>
      <c r="Y36" s="612"/>
      <c r="Z36" s="613">
        <v>2.2000000000000002</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15801560</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680916</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11973531</v>
      </c>
      <c r="CS36" s="611"/>
      <c r="CT36" s="611"/>
      <c r="CU36" s="611"/>
      <c r="CV36" s="611"/>
      <c r="CW36" s="611"/>
      <c r="CX36" s="611"/>
      <c r="CY36" s="612"/>
      <c r="CZ36" s="615">
        <v>6</v>
      </c>
      <c r="DA36" s="640"/>
      <c r="DB36" s="640"/>
      <c r="DC36" s="644"/>
      <c r="DD36" s="619">
        <v>8581967</v>
      </c>
      <c r="DE36" s="611"/>
      <c r="DF36" s="611"/>
      <c r="DG36" s="611"/>
      <c r="DH36" s="611"/>
      <c r="DI36" s="611"/>
      <c r="DJ36" s="611"/>
      <c r="DK36" s="612"/>
      <c r="DL36" s="619">
        <v>5483894</v>
      </c>
      <c r="DM36" s="611"/>
      <c r="DN36" s="611"/>
      <c r="DO36" s="611"/>
      <c r="DP36" s="611"/>
      <c r="DQ36" s="611"/>
      <c r="DR36" s="611"/>
      <c r="DS36" s="611"/>
      <c r="DT36" s="611"/>
      <c r="DU36" s="611"/>
      <c r="DV36" s="612"/>
      <c r="DW36" s="615">
        <v>5.3</v>
      </c>
      <c r="DX36" s="640"/>
      <c r="DY36" s="640"/>
      <c r="DZ36" s="640"/>
      <c r="EA36" s="640"/>
      <c r="EB36" s="640"/>
      <c r="EC36" s="641"/>
    </row>
    <row r="37" spans="2:133" ht="11.25" customHeight="1" x14ac:dyDescent="0.15">
      <c r="B37" s="607" t="s">
        <v>318</v>
      </c>
      <c r="C37" s="608"/>
      <c r="D37" s="608"/>
      <c r="E37" s="608"/>
      <c r="F37" s="608"/>
      <c r="G37" s="608"/>
      <c r="H37" s="608"/>
      <c r="I37" s="608"/>
      <c r="J37" s="608"/>
      <c r="K37" s="608"/>
      <c r="L37" s="608"/>
      <c r="M37" s="608"/>
      <c r="N37" s="608"/>
      <c r="O37" s="608"/>
      <c r="P37" s="608"/>
      <c r="Q37" s="609"/>
      <c r="R37" s="610">
        <v>4052497</v>
      </c>
      <c r="S37" s="611"/>
      <c r="T37" s="611"/>
      <c r="U37" s="611"/>
      <c r="V37" s="611"/>
      <c r="W37" s="611"/>
      <c r="X37" s="611"/>
      <c r="Y37" s="612"/>
      <c r="Z37" s="613">
        <v>2</v>
      </c>
      <c r="AA37" s="613"/>
      <c r="AB37" s="613"/>
      <c r="AC37" s="613"/>
      <c r="AD37" s="614">
        <v>244</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558023</v>
      </c>
      <c r="BA37" s="611"/>
      <c r="BB37" s="611"/>
      <c r="BC37" s="611"/>
      <c r="BD37" s="642"/>
      <c r="BE37" s="642"/>
      <c r="BF37" s="665"/>
      <c r="BG37" s="607" t="s">
        <v>320</v>
      </c>
      <c r="BH37" s="608"/>
      <c r="BI37" s="608"/>
      <c r="BJ37" s="608"/>
      <c r="BK37" s="608"/>
      <c r="BL37" s="608"/>
      <c r="BM37" s="608"/>
      <c r="BN37" s="608"/>
      <c r="BO37" s="608"/>
      <c r="BP37" s="608"/>
      <c r="BQ37" s="608"/>
      <c r="BR37" s="608"/>
      <c r="BS37" s="608"/>
      <c r="BT37" s="608"/>
      <c r="BU37" s="609"/>
      <c r="BV37" s="610">
        <v>680916</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1820737</v>
      </c>
      <c r="CS37" s="642"/>
      <c r="CT37" s="642"/>
      <c r="CU37" s="642"/>
      <c r="CV37" s="642"/>
      <c r="CW37" s="642"/>
      <c r="CX37" s="642"/>
      <c r="CY37" s="643"/>
      <c r="CZ37" s="615">
        <v>0.9</v>
      </c>
      <c r="DA37" s="640"/>
      <c r="DB37" s="640"/>
      <c r="DC37" s="644"/>
      <c r="DD37" s="619">
        <v>1820737</v>
      </c>
      <c r="DE37" s="642"/>
      <c r="DF37" s="642"/>
      <c r="DG37" s="642"/>
      <c r="DH37" s="642"/>
      <c r="DI37" s="642"/>
      <c r="DJ37" s="642"/>
      <c r="DK37" s="643"/>
      <c r="DL37" s="619">
        <v>1405953</v>
      </c>
      <c r="DM37" s="642"/>
      <c r="DN37" s="642"/>
      <c r="DO37" s="642"/>
      <c r="DP37" s="642"/>
      <c r="DQ37" s="642"/>
      <c r="DR37" s="642"/>
      <c r="DS37" s="642"/>
      <c r="DT37" s="642"/>
      <c r="DU37" s="642"/>
      <c r="DV37" s="643"/>
      <c r="DW37" s="615">
        <v>1.4</v>
      </c>
      <c r="DX37" s="640"/>
      <c r="DY37" s="640"/>
      <c r="DZ37" s="640"/>
      <c r="EA37" s="640"/>
      <c r="EB37" s="640"/>
      <c r="EC37" s="641"/>
    </row>
    <row r="38" spans="2:133" ht="11.25" customHeight="1" x14ac:dyDescent="0.15">
      <c r="B38" s="607" t="s">
        <v>322</v>
      </c>
      <c r="C38" s="608"/>
      <c r="D38" s="608"/>
      <c r="E38" s="608"/>
      <c r="F38" s="608"/>
      <c r="G38" s="608"/>
      <c r="H38" s="608"/>
      <c r="I38" s="608"/>
      <c r="J38" s="608"/>
      <c r="K38" s="608"/>
      <c r="L38" s="608"/>
      <c r="M38" s="608"/>
      <c r="N38" s="608"/>
      <c r="O38" s="608"/>
      <c r="P38" s="608"/>
      <c r="Q38" s="609"/>
      <c r="R38" s="610">
        <v>4449000</v>
      </c>
      <c r="S38" s="611"/>
      <c r="T38" s="611"/>
      <c r="U38" s="611"/>
      <c r="V38" s="611"/>
      <c r="W38" s="611"/>
      <c r="X38" s="611"/>
      <c r="Y38" s="612"/>
      <c r="Z38" s="613">
        <v>2.1</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23865</v>
      </c>
      <c r="BA38" s="611"/>
      <c r="BB38" s="611"/>
      <c r="BC38" s="611"/>
      <c r="BD38" s="642"/>
      <c r="BE38" s="642"/>
      <c r="BF38" s="665"/>
      <c r="BG38" s="607" t="s">
        <v>324</v>
      </c>
      <c r="BH38" s="608"/>
      <c r="BI38" s="608"/>
      <c r="BJ38" s="608"/>
      <c r="BK38" s="608"/>
      <c r="BL38" s="608"/>
      <c r="BM38" s="608"/>
      <c r="BN38" s="608"/>
      <c r="BO38" s="608"/>
      <c r="BP38" s="608"/>
      <c r="BQ38" s="608"/>
      <c r="BR38" s="608"/>
      <c r="BS38" s="608"/>
      <c r="BT38" s="608"/>
      <c r="BU38" s="609"/>
      <c r="BV38" s="610">
        <v>52398</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15801560</v>
      </c>
      <c r="CS38" s="611"/>
      <c r="CT38" s="611"/>
      <c r="CU38" s="611"/>
      <c r="CV38" s="611"/>
      <c r="CW38" s="611"/>
      <c r="CX38" s="611"/>
      <c r="CY38" s="612"/>
      <c r="CZ38" s="615">
        <v>7.9</v>
      </c>
      <c r="DA38" s="640"/>
      <c r="DB38" s="640"/>
      <c r="DC38" s="644"/>
      <c r="DD38" s="619">
        <v>13367956</v>
      </c>
      <c r="DE38" s="611"/>
      <c r="DF38" s="611"/>
      <c r="DG38" s="611"/>
      <c r="DH38" s="611"/>
      <c r="DI38" s="611"/>
      <c r="DJ38" s="611"/>
      <c r="DK38" s="612"/>
      <c r="DL38" s="619">
        <v>9725325</v>
      </c>
      <c r="DM38" s="611"/>
      <c r="DN38" s="611"/>
      <c r="DO38" s="611"/>
      <c r="DP38" s="611"/>
      <c r="DQ38" s="611"/>
      <c r="DR38" s="611"/>
      <c r="DS38" s="611"/>
      <c r="DT38" s="611"/>
      <c r="DU38" s="611"/>
      <c r="DV38" s="612"/>
      <c r="DW38" s="615">
        <v>9.3000000000000007</v>
      </c>
      <c r="DX38" s="640"/>
      <c r="DY38" s="640"/>
      <c r="DZ38" s="640"/>
      <c r="EA38" s="640"/>
      <c r="EB38" s="640"/>
      <c r="EC38" s="641"/>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t="s">
        <v>122</v>
      </c>
      <c r="BA39" s="611"/>
      <c r="BB39" s="611"/>
      <c r="BC39" s="611"/>
      <c r="BD39" s="642"/>
      <c r="BE39" s="642"/>
      <c r="BF39" s="665"/>
      <c r="BG39" s="607" t="s">
        <v>328</v>
      </c>
      <c r="BH39" s="608"/>
      <c r="BI39" s="608"/>
      <c r="BJ39" s="608"/>
      <c r="BK39" s="608"/>
      <c r="BL39" s="608"/>
      <c r="BM39" s="608"/>
      <c r="BN39" s="608"/>
      <c r="BO39" s="608"/>
      <c r="BP39" s="608"/>
      <c r="BQ39" s="608"/>
      <c r="BR39" s="608"/>
      <c r="BS39" s="608"/>
      <c r="BT39" s="608"/>
      <c r="BU39" s="609"/>
      <c r="BV39" s="610">
        <v>67366</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24360754</v>
      </c>
      <c r="CS39" s="642"/>
      <c r="CT39" s="642"/>
      <c r="CU39" s="642"/>
      <c r="CV39" s="642"/>
      <c r="CW39" s="642"/>
      <c r="CX39" s="642"/>
      <c r="CY39" s="643"/>
      <c r="CZ39" s="615">
        <v>12.2</v>
      </c>
      <c r="DA39" s="640"/>
      <c r="DB39" s="640"/>
      <c r="DC39" s="644"/>
      <c r="DD39" s="619">
        <v>5519366</v>
      </c>
      <c r="DE39" s="642"/>
      <c r="DF39" s="642"/>
      <c r="DG39" s="642"/>
      <c r="DH39" s="642"/>
      <c r="DI39" s="642"/>
      <c r="DJ39" s="642"/>
      <c r="DK39" s="643"/>
      <c r="DL39" s="619" t="s">
        <v>122</v>
      </c>
      <c r="DM39" s="642"/>
      <c r="DN39" s="642"/>
      <c r="DO39" s="642"/>
      <c r="DP39" s="642"/>
      <c r="DQ39" s="642"/>
      <c r="DR39" s="642"/>
      <c r="DS39" s="642"/>
      <c r="DT39" s="642"/>
      <c r="DU39" s="642"/>
      <c r="DV39" s="643"/>
      <c r="DW39" s="615" t="s">
        <v>122</v>
      </c>
      <c r="DX39" s="640"/>
      <c r="DY39" s="640"/>
      <c r="DZ39" s="640"/>
      <c r="EA39" s="640"/>
      <c r="EB39" s="640"/>
      <c r="EC39" s="641"/>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t="s">
        <v>122</v>
      </c>
      <c r="BA40" s="611"/>
      <c r="BB40" s="611"/>
      <c r="BC40" s="611"/>
      <c r="BD40" s="642"/>
      <c r="BE40" s="642"/>
      <c r="BF40" s="665"/>
      <c r="BG40" s="658" t="s">
        <v>332</v>
      </c>
      <c r="BH40" s="659"/>
      <c r="BI40" s="659"/>
      <c r="BJ40" s="659"/>
      <c r="BK40" s="659"/>
      <c r="BL40" s="214"/>
      <c r="BM40" s="608" t="s">
        <v>333</v>
      </c>
      <c r="BN40" s="608"/>
      <c r="BO40" s="608"/>
      <c r="BP40" s="608"/>
      <c r="BQ40" s="608"/>
      <c r="BR40" s="608"/>
      <c r="BS40" s="608"/>
      <c r="BT40" s="608"/>
      <c r="BU40" s="609"/>
      <c r="BV40" s="610">
        <v>115</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2000200</v>
      </c>
      <c r="CS40" s="611"/>
      <c r="CT40" s="611"/>
      <c r="CU40" s="611"/>
      <c r="CV40" s="611"/>
      <c r="CW40" s="611"/>
      <c r="CX40" s="611"/>
      <c r="CY40" s="612"/>
      <c r="CZ40" s="615">
        <v>1</v>
      </c>
      <c r="DA40" s="640"/>
      <c r="DB40" s="640"/>
      <c r="DC40" s="644"/>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0"/>
      <c r="DY40" s="640"/>
      <c r="DZ40" s="640"/>
      <c r="EA40" s="640"/>
      <c r="EB40" s="640"/>
      <c r="EC40" s="641"/>
    </row>
    <row r="41" spans="2:133" ht="11.25" customHeight="1" x14ac:dyDescent="0.15">
      <c r="B41" s="631" t="s">
        <v>335</v>
      </c>
      <c r="C41" s="632"/>
      <c r="D41" s="632"/>
      <c r="E41" s="632"/>
      <c r="F41" s="632"/>
      <c r="G41" s="632"/>
      <c r="H41" s="632"/>
      <c r="I41" s="632"/>
      <c r="J41" s="632"/>
      <c r="K41" s="632"/>
      <c r="L41" s="632"/>
      <c r="M41" s="632"/>
      <c r="N41" s="632"/>
      <c r="O41" s="632"/>
      <c r="P41" s="632"/>
      <c r="Q41" s="633"/>
      <c r="R41" s="682">
        <v>207671323</v>
      </c>
      <c r="S41" s="683"/>
      <c r="T41" s="683"/>
      <c r="U41" s="683"/>
      <c r="V41" s="683"/>
      <c r="W41" s="683"/>
      <c r="X41" s="683"/>
      <c r="Y41" s="687"/>
      <c r="Z41" s="688">
        <v>100</v>
      </c>
      <c r="AA41" s="688"/>
      <c r="AB41" s="688"/>
      <c r="AC41" s="688"/>
      <c r="AD41" s="689">
        <v>104117945</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5142164</v>
      </c>
      <c r="BA41" s="611"/>
      <c r="BB41" s="611"/>
      <c r="BC41" s="611"/>
      <c r="BD41" s="642"/>
      <c r="BE41" s="642"/>
      <c r="BF41" s="665"/>
      <c r="BG41" s="658"/>
      <c r="BH41" s="659"/>
      <c r="BI41" s="659"/>
      <c r="BJ41" s="659"/>
      <c r="BK41" s="659"/>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2"/>
      <c r="CT41" s="642"/>
      <c r="CU41" s="642"/>
      <c r="CV41" s="642"/>
      <c r="CW41" s="642"/>
      <c r="CX41" s="642"/>
      <c r="CY41" s="643"/>
      <c r="CZ41" s="615" t="s">
        <v>122</v>
      </c>
      <c r="DA41" s="640"/>
      <c r="DB41" s="640"/>
      <c r="DC41" s="644"/>
      <c r="DD41" s="619" t="s">
        <v>122</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10077508</v>
      </c>
      <c r="BA42" s="683"/>
      <c r="BB42" s="683"/>
      <c r="BC42" s="683"/>
      <c r="BD42" s="669"/>
      <c r="BE42" s="669"/>
      <c r="BF42" s="671"/>
      <c r="BG42" s="660"/>
      <c r="BH42" s="661"/>
      <c r="BI42" s="661"/>
      <c r="BJ42" s="661"/>
      <c r="BK42" s="661"/>
      <c r="BL42" s="215"/>
      <c r="BM42" s="632" t="s">
        <v>340</v>
      </c>
      <c r="BN42" s="632"/>
      <c r="BO42" s="632"/>
      <c r="BP42" s="632"/>
      <c r="BQ42" s="632"/>
      <c r="BR42" s="632"/>
      <c r="BS42" s="632"/>
      <c r="BT42" s="632"/>
      <c r="BU42" s="633"/>
      <c r="BV42" s="682">
        <v>329</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27448879</v>
      </c>
      <c r="CS42" s="642"/>
      <c r="CT42" s="642"/>
      <c r="CU42" s="642"/>
      <c r="CV42" s="642"/>
      <c r="CW42" s="642"/>
      <c r="CX42" s="642"/>
      <c r="CY42" s="643"/>
      <c r="CZ42" s="615">
        <v>13.8</v>
      </c>
      <c r="DA42" s="640"/>
      <c r="DB42" s="640"/>
      <c r="DC42" s="644"/>
      <c r="DD42" s="619">
        <v>8844646</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370817</v>
      </c>
      <c r="CS43" s="642"/>
      <c r="CT43" s="642"/>
      <c r="CU43" s="642"/>
      <c r="CV43" s="642"/>
      <c r="CW43" s="642"/>
      <c r="CX43" s="642"/>
      <c r="CY43" s="643"/>
      <c r="CZ43" s="615">
        <v>0.2</v>
      </c>
      <c r="DA43" s="640"/>
      <c r="DB43" s="640"/>
      <c r="DC43" s="644"/>
      <c r="DD43" s="619">
        <v>370817</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292</v>
      </c>
      <c r="CE44" s="647"/>
      <c r="CF44" s="607" t="s">
        <v>345</v>
      </c>
      <c r="CG44" s="608"/>
      <c r="CH44" s="608"/>
      <c r="CI44" s="608"/>
      <c r="CJ44" s="608"/>
      <c r="CK44" s="608"/>
      <c r="CL44" s="608"/>
      <c r="CM44" s="608"/>
      <c r="CN44" s="608"/>
      <c r="CO44" s="608"/>
      <c r="CP44" s="608"/>
      <c r="CQ44" s="609"/>
      <c r="CR44" s="610">
        <v>27448879</v>
      </c>
      <c r="CS44" s="611"/>
      <c r="CT44" s="611"/>
      <c r="CU44" s="611"/>
      <c r="CV44" s="611"/>
      <c r="CW44" s="611"/>
      <c r="CX44" s="611"/>
      <c r="CY44" s="612"/>
      <c r="CZ44" s="615">
        <v>13.8</v>
      </c>
      <c r="DA44" s="616"/>
      <c r="DB44" s="616"/>
      <c r="DC44" s="622"/>
      <c r="DD44" s="619">
        <v>8844646</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347</v>
      </c>
      <c r="CG45" s="608"/>
      <c r="CH45" s="608"/>
      <c r="CI45" s="608"/>
      <c r="CJ45" s="608"/>
      <c r="CK45" s="608"/>
      <c r="CL45" s="608"/>
      <c r="CM45" s="608"/>
      <c r="CN45" s="608"/>
      <c r="CO45" s="608"/>
      <c r="CP45" s="608"/>
      <c r="CQ45" s="609"/>
      <c r="CR45" s="610">
        <v>10857178</v>
      </c>
      <c r="CS45" s="642"/>
      <c r="CT45" s="642"/>
      <c r="CU45" s="642"/>
      <c r="CV45" s="642"/>
      <c r="CW45" s="642"/>
      <c r="CX45" s="642"/>
      <c r="CY45" s="643"/>
      <c r="CZ45" s="615">
        <v>5.5</v>
      </c>
      <c r="DA45" s="640"/>
      <c r="DB45" s="640"/>
      <c r="DC45" s="644"/>
      <c r="DD45" s="619">
        <v>1497282</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348</v>
      </c>
      <c r="CG46" s="608"/>
      <c r="CH46" s="608"/>
      <c r="CI46" s="608"/>
      <c r="CJ46" s="608"/>
      <c r="CK46" s="608"/>
      <c r="CL46" s="608"/>
      <c r="CM46" s="608"/>
      <c r="CN46" s="608"/>
      <c r="CO46" s="608"/>
      <c r="CP46" s="608"/>
      <c r="CQ46" s="609"/>
      <c r="CR46" s="610">
        <v>16470129</v>
      </c>
      <c r="CS46" s="611"/>
      <c r="CT46" s="611"/>
      <c r="CU46" s="611"/>
      <c r="CV46" s="611"/>
      <c r="CW46" s="611"/>
      <c r="CX46" s="611"/>
      <c r="CY46" s="612"/>
      <c r="CZ46" s="615">
        <v>8.3000000000000007</v>
      </c>
      <c r="DA46" s="616"/>
      <c r="DB46" s="616"/>
      <c r="DC46" s="622"/>
      <c r="DD46" s="619">
        <v>7227116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349</v>
      </c>
      <c r="CG47" s="608"/>
      <c r="CH47" s="608"/>
      <c r="CI47" s="608"/>
      <c r="CJ47" s="608"/>
      <c r="CK47" s="608"/>
      <c r="CL47" s="608"/>
      <c r="CM47" s="608"/>
      <c r="CN47" s="608"/>
      <c r="CO47" s="608"/>
      <c r="CP47" s="608"/>
      <c r="CQ47" s="609"/>
      <c r="CR47" s="610" t="s">
        <v>122</v>
      </c>
      <c r="CS47" s="642"/>
      <c r="CT47" s="642"/>
      <c r="CU47" s="642"/>
      <c r="CV47" s="642"/>
      <c r="CW47" s="642"/>
      <c r="CX47" s="642"/>
      <c r="CY47" s="643"/>
      <c r="CZ47" s="615" t="s">
        <v>122</v>
      </c>
      <c r="DA47" s="640"/>
      <c r="DB47" s="640"/>
      <c r="DC47" s="644"/>
      <c r="DD47" s="619" t="s">
        <v>122</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351</v>
      </c>
      <c r="CE49" s="632"/>
      <c r="CF49" s="632"/>
      <c r="CG49" s="632"/>
      <c r="CH49" s="632"/>
      <c r="CI49" s="632"/>
      <c r="CJ49" s="632"/>
      <c r="CK49" s="632"/>
      <c r="CL49" s="632"/>
      <c r="CM49" s="632"/>
      <c r="CN49" s="632"/>
      <c r="CO49" s="632"/>
      <c r="CP49" s="632"/>
      <c r="CQ49" s="633"/>
      <c r="CR49" s="682">
        <v>199196900</v>
      </c>
      <c r="CS49" s="669"/>
      <c r="CT49" s="669"/>
      <c r="CU49" s="669"/>
      <c r="CV49" s="669"/>
      <c r="CW49" s="669"/>
      <c r="CX49" s="669"/>
      <c r="CY49" s="698"/>
      <c r="CZ49" s="690">
        <v>100</v>
      </c>
      <c r="DA49" s="699"/>
      <c r="DB49" s="699"/>
      <c r="DC49" s="700"/>
      <c r="DD49" s="701">
        <v>114641685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ia7DibaBQlP1IH+WPgq7cfEyJG6swecZQJev2JGwYh659ONspJZeBFqa6l9jDP0V7dTleF9L5L3OedFyVw8G7Q==" saltValue="EqyBTJJRGQHCZZE6D6R0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0" zoomScaleNormal="60" zoomScaleSheetLayoutView="70" workbookViewId="0"/>
  </sheetViews>
  <sheetFormatPr defaultColWidth="0" defaultRowHeight="13.5" zeroHeight="1" x14ac:dyDescent="0.15"/>
  <cols>
    <col min="1" max="130" width="2.8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209280</v>
      </c>
      <c r="R7" s="740"/>
      <c r="S7" s="740"/>
      <c r="T7" s="740"/>
      <c r="U7" s="740"/>
      <c r="V7" s="740">
        <v>200805</v>
      </c>
      <c r="W7" s="740"/>
      <c r="X7" s="740"/>
      <c r="Y7" s="740"/>
      <c r="Z7" s="740"/>
      <c r="AA7" s="740">
        <v>8474</v>
      </c>
      <c r="AB7" s="740"/>
      <c r="AC7" s="740"/>
      <c r="AD7" s="740"/>
      <c r="AE7" s="741"/>
      <c r="AF7" s="742">
        <v>7826</v>
      </c>
      <c r="AG7" s="743"/>
      <c r="AH7" s="743"/>
      <c r="AI7" s="743"/>
      <c r="AJ7" s="744"/>
      <c r="AK7" s="745">
        <v>28607</v>
      </c>
      <c r="AL7" s="746"/>
      <c r="AM7" s="746"/>
      <c r="AN7" s="746"/>
      <c r="AO7" s="746"/>
      <c r="AP7" s="746">
        <v>31759</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553</v>
      </c>
      <c r="BS7" s="733" t="s">
        <v>549</v>
      </c>
      <c r="BT7" s="734"/>
      <c r="BU7" s="734"/>
      <c r="BV7" s="734"/>
      <c r="BW7" s="734"/>
      <c r="BX7" s="734"/>
      <c r="BY7" s="734"/>
      <c r="BZ7" s="734"/>
      <c r="CA7" s="734"/>
      <c r="CB7" s="734"/>
      <c r="CC7" s="734"/>
      <c r="CD7" s="734"/>
      <c r="CE7" s="734"/>
      <c r="CF7" s="734"/>
      <c r="CG7" s="749"/>
      <c r="CH7" s="730">
        <v>0</v>
      </c>
      <c r="CI7" s="731"/>
      <c r="CJ7" s="731"/>
      <c r="CK7" s="731"/>
      <c r="CL7" s="732"/>
      <c r="CM7" s="730">
        <v>21</v>
      </c>
      <c r="CN7" s="731"/>
      <c r="CO7" s="731"/>
      <c r="CP7" s="731"/>
      <c r="CQ7" s="732"/>
      <c r="CR7" s="730">
        <v>10</v>
      </c>
      <c r="CS7" s="731"/>
      <c r="CT7" s="731"/>
      <c r="CU7" s="731"/>
      <c r="CV7" s="732"/>
      <c r="CW7" s="730">
        <v>0</v>
      </c>
      <c r="CX7" s="731"/>
      <c r="CY7" s="731"/>
      <c r="CZ7" s="731"/>
      <c r="DA7" s="732"/>
      <c r="DB7" s="730">
        <v>5291</v>
      </c>
      <c r="DC7" s="731"/>
      <c r="DD7" s="731"/>
      <c r="DE7" s="731"/>
      <c r="DF7" s="732"/>
      <c r="DG7" s="730" t="s">
        <v>542</v>
      </c>
      <c r="DH7" s="731"/>
      <c r="DI7" s="731"/>
      <c r="DJ7" s="731"/>
      <c r="DK7" s="732"/>
      <c r="DL7" s="730" t="s">
        <v>542</v>
      </c>
      <c r="DM7" s="731"/>
      <c r="DN7" s="731"/>
      <c r="DO7" s="731"/>
      <c r="DP7" s="732"/>
      <c r="DQ7" s="730" t="s">
        <v>542</v>
      </c>
      <c r="DR7" s="731"/>
      <c r="DS7" s="731"/>
      <c r="DT7" s="731"/>
      <c r="DU7" s="732"/>
      <c r="DV7" s="733"/>
      <c r="DW7" s="734"/>
      <c r="DX7" s="734"/>
      <c r="DY7" s="734"/>
      <c r="DZ7" s="735"/>
      <c r="EA7" s="229"/>
    </row>
    <row r="8" spans="1:131" s="230" customFormat="1" ht="26.25" customHeight="1" x14ac:dyDescent="0.15">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550</v>
      </c>
      <c r="BT8" s="761"/>
      <c r="BU8" s="761"/>
      <c r="BV8" s="761"/>
      <c r="BW8" s="761"/>
      <c r="BX8" s="761"/>
      <c r="BY8" s="761"/>
      <c r="BZ8" s="761"/>
      <c r="CA8" s="761"/>
      <c r="CB8" s="761"/>
      <c r="CC8" s="761"/>
      <c r="CD8" s="761"/>
      <c r="CE8" s="761"/>
      <c r="CF8" s="761"/>
      <c r="CG8" s="762"/>
      <c r="CH8" s="763">
        <v>6</v>
      </c>
      <c r="CI8" s="764"/>
      <c r="CJ8" s="764"/>
      <c r="CK8" s="764"/>
      <c r="CL8" s="765"/>
      <c r="CM8" s="763">
        <v>189</v>
      </c>
      <c r="CN8" s="764"/>
      <c r="CO8" s="764"/>
      <c r="CP8" s="764"/>
      <c r="CQ8" s="765"/>
      <c r="CR8" s="763">
        <v>50</v>
      </c>
      <c r="CS8" s="764"/>
      <c r="CT8" s="764"/>
      <c r="CU8" s="764"/>
      <c r="CV8" s="765"/>
      <c r="CW8" s="763">
        <v>26</v>
      </c>
      <c r="CX8" s="764"/>
      <c r="CY8" s="764"/>
      <c r="CZ8" s="764"/>
      <c r="DA8" s="765"/>
      <c r="DB8" s="763" t="s">
        <v>542</v>
      </c>
      <c r="DC8" s="764"/>
      <c r="DD8" s="764"/>
      <c r="DE8" s="764"/>
      <c r="DF8" s="765"/>
      <c r="DG8" s="763" t="s">
        <v>542</v>
      </c>
      <c r="DH8" s="764"/>
      <c r="DI8" s="764"/>
      <c r="DJ8" s="764"/>
      <c r="DK8" s="765"/>
      <c r="DL8" s="763" t="s">
        <v>542</v>
      </c>
      <c r="DM8" s="764"/>
      <c r="DN8" s="764"/>
      <c r="DO8" s="764"/>
      <c r="DP8" s="765"/>
      <c r="DQ8" s="763" t="s">
        <v>542</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551</v>
      </c>
      <c r="BT9" s="761"/>
      <c r="BU9" s="761"/>
      <c r="BV9" s="761"/>
      <c r="BW9" s="761"/>
      <c r="BX9" s="761"/>
      <c r="BY9" s="761"/>
      <c r="BZ9" s="761"/>
      <c r="CA9" s="761"/>
      <c r="CB9" s="761"/>
      <c r="CC9" s="761"/>
      <c r="CD9" s="761"/>
      <c r="CE9" s="761"/>
      <c r="CF9" s="761"/>
      <c r="CG9" s="762"/>
      <c r="CH9" s="763">
        <v>-5</v>
      </c>
      <c r="CI9" s="764"/>
      <c r="CJ9" s="764"/>
      <c r="CK9" s="764"/>
      <c r="CL9" s="765"/>
      <c r="CM9" s="763">
        <v>28</v>
      </c>
      <c r="CN9" s="764"/>
      <c r="CO9" s="764"/>
      <c r="CP9" s="764"/>
      <c r="CQ9" s="765"/>
      <c r="CR9" s="763">
        <v>3</v>
      </c>
      <c r="CS9" s="764"/>
      <c r="CT9" s="764"/>
      <c r="CU9" s="764"/>
      <c r="CV9" s="765"/>
      <c r="CW9" s="763">
        <v>278</v>
      </c>
      <c r="CX9" s="764"/>
      <c r="CY9" s="764"/>
      <c r="CZ9" s="764"/>
      <c r="DA9" s="765"/>
      <c r="DB9" s="763" t="s">
        <v>542</v>
      </c>
      <c r="DC9" s="764"/>
      <c r="DD9" s="764"/>
      <c r="DE9" s="764"/>
      <c r="DF9" s="765"/>
      <c r="DG9" s="763" t="s">
        <v>542</v>
      </c>
      <c r="DH9" s="764"/>
      <c r="DI9" s="764"/>
      <c r="DJ9" s="764"/>
      <c r="DK9" s="765"/>
      <c r="DL9" s="763" t="s">
        <v>542</v>
      </c>
      <c r="DM9" s="764"/>
      <c r="DN9" s="764"/>
      <c r="DO9" s="764"/>
      <c r="DP9" s="765"/>
      <c r="DQ9" s="763" t="s">
        <v>542</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t="s">
        <v>552</v>
      </c>
      <c r="BT10" s="761"/>
      <c r="BU10" s="761"/>
      <c r="BV10" s="761"/>
      <c r="BW10" s="761"/>
      <c r="BX10" s="761"/>
      <c r="BY10" s="761"/>
      <c r="BZ10" s="761"/>
      <c r="CA10" s="761"/>
      <c r="CB10" s="761"/>
      <c r="CC10" s="761"/>
      <c r="CD10" s="761"/>
      <c r="CE10" s="761"/>
      <c r="CF10" s="761"/>
      <c r="CG10" s="762"/>
      <c r="CH10" s="763">
        <v>6</v>
      </c>
      <c r="CI10" s="764"/>
      <c r="CJ10" s="764"/>
      <c r="CK10" s="764"/>
      <c r="CL10" s="765"/>
      <c r="CM10" s="763">
        <v>103</v>
      </c>
      <c r="CN10" s="764"/>
      <c r="CO10" s="764"/>
      <c r="CP10" s="764"/>
      <c r="CQ10" s="765"/>
      <c r="CR10" s="763">
        <v>3</v>
      </c>
      <c r="CS10" s="764"/>
      <c r="CT10" s="764"/>
      <c r="CU10" s="764"/>
      <c r="CV10" s="765"/>
      <c r="CW10" s="763">
        <v>26</v>
      </c>
      <c r="CX10" s="764"/>
      <c r="CY10" s="764"/>
      <c r="CZ10" s="764"/>
      <c r="DA10" s="765"/>
      <c r="DB10" s="763" t="s">
        <v>542</v>
      </c>
      <c r="DC10" s="764"/>
      <c r="DD10" s="764"/>
      <c r="DE10" s="764"/>
      <c r="DF10" s="765"/>
      <c r="DG10" s="763" t="s">
        <v>542</v>
      </c>
      <c r="DH10" s="764"/>
      <c r="DI10" s="764"/>
      <c r="DJ10" s="764"/>
      <c r="DK10" s="765"/>
      <c r="DL10" s="763" t="s">
        <v>542</v>
      </c>
      <c r="DM10" s="764"/>
      <c r="DN10" s="764"/>
      <c r="DO10" s="764"/>
      <c r="DP10" s="765"/>
      <c r="DQ10" s="763" t="s">
        <v>542</v>
      </c>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209280</v>
      </c>
      <c r="R23" s="780"/>
      <c r="S23" s="780"/>
      <c r="T23" s="780"/>
      <c r="U23" s="780"/>
      <c r="V23" s="780">
        <v>200805</v>
      </c>
      <c r="W23" s="780"/>
      <c r="X23" s="780"/>
      <c r="Y23" s="780"/>
      <c r="Z23" s="780"/>
      <c r="AA23" s="780">
        <v>8474</v>
      </c>
      <c r="AB23" s="780"/>
      <c r="AC23" s="780"/>
      <c r="AD23" s="780"/>
      <c r="AE23" s="781"/>
      <c r="AF23" s="782">
        <v>7826</v>
      </c>
      <c r="AG23" s="780"/>
      <c r="AH23" s="780"/>
      <c r="AI23" s="780"/>
      <c r="AJ23" s="783"/>
      <c r="AK23" s="784"/>
      <c r="AL23" s="785"/>
      <c r="AM23" s="785"/>
      <c r="AN23" s="785"/>
      <c r="AO23" s="785"/>
      <c r="AP23" s="780">
        <v>31759</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36055</v>
      </c>
      <c r="R28" s="810"/>
      <c r="S28" s="810"/>
      <c r="T28" s="810"/>
      <c r="U28" s="810"/>
      <c r="V28" s="810">
        <v>35374</v>
      </c>
      <c r="W28" s="810"/>
      <c r="X28" s="810"/>
      <c r="Y28" s="810"/>
      <c r="Z28" s="810"/>
      <c r="AA28" s="810">
        <v>681</v>
      </c>
      <c r="AB28" s="810"/>
      <c r="AC28" s="810"/>
      <c r="AD28" s="810"/>
      <c r="AE28" s="811"/>
      <c r="AF28" s="812">
        <v>681</v>
      </c>
      <c r="AG28" s="810"/>
      <c r="AH28" s="810"/>
      <c r="AI28" s="810"/>
      <c r="AJ28" s="813"/>
      <c r="AK28" s="814">
        <v>5140</v>
      </c>
      <c r="AL28" s="815"/>
      <c r="AM28" s="815"/>
      <c r="AN28" s="815"/>
      <c r="AO28" s="815"/>
      <c r="AP28" s="815" t="s">
        <v>559</v>
      </c>
      <c r="AQ28" s="815"/>
      <c r="AR28" s="815"/>
      <c r="AS28" s="815"/>
      <c r="AT28" s="815"/>
      <c r="AU28" s="815" t="s">
        <v>559</v>
      </c>
      <c r="AV28" s="815"/>
      <c r="AW28" s="815"/>
      <c r="AX28" s="815"/>
      <c r="AY28" s="815"/>
      <c r="AZ28" s="816" t="s">
        <v>559</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34289</v>
      </c>
      <c r="R29" s="771"/>
      <c r="S29" s="771"/>
      <c r="T29" s="771"/>
      <c r="U29" s="771"/>
      <c r="V29" s="771">
        <v>32902</v>
      </c>
      <c r="W29" s="771"/>
      <c r="X29" s="771"/>
      <c r="Y29" s="771"/>
      <c r="Z29" s="771"/>
      <c r="AA29" s="771">
        <v>1387</v>
      </c>
      <c r="AB29" s="771"/>
      <c r="AC29" s="771"/>
      <c r="AD29" s="771"/>
      <c r="AE29" s="772"/>
      <c r="AF29" s="773">
        <v>1387</v>
      </c>
      <c r="AG29" s="774"/>
      <c r="AH29" s="774"/>
      <c r="AI29" s="774"/>
      <c r="AJ29" s="775"/>
      <c r="AK29" s="821">
        <v>6253</v>
      </c>
      <c r="AL29" s="817"/>
      <c r="AM29" s="817"/>
      <c r="AN29" s="817"/>
      <c r="AO29" s="817"/>
      <c r="AP29" s="817" t="s">
        <v>559</v>
      </c>
      <c r="AQ29" s="817"/>
      <c r="AR29" s="817"/>
      <c r="AS29" s="817"/>
      <c r="AT29" s="817"/>
      <c r="AU29" s="817" t="s">
        <v>559</v>
      </c>
      <c r="AV29" s="817"/>
      <c r="AW29" s="817"/>
      <c r="AX29" s="817"/>
      <c r="AY29" s="817"/>
      <c r="AZ29" s="818" t="s">
        <v>559</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9862</v>
      </c>
      <c r="R30" s="771"/>
      <c r="S30" s="771"/>
      <c r="T30" s="771"/>
      <c r="U30" s="771"/>
      <c r="V30" s="771">
        <v>9658</v>
      </c>
      <c r="W30" s="771"/>
      <c r="X30" s="771"/>
      <c r="Y30" s="771"/>
      <c r="Z30" s="771"/>
      <c r="AA30" s="771">
        <v>204</v>
      </c>
      <c r="AB30" s="771"/>
      <c r="AC30" s="771"/>
      <c r="AD30" s="771"/>
      <c r="AE30" s="772"/>
      <c r="AF30" s="773">
        <v>204</v>
      </c>
      <c r="AG30" s="774"/>
      <c r="AH30" s="774"/>
      <c r="AI30" s="774"/>
      <c r="AJ30" s="775"/>
      <c r="AK30" s="821">
        <v>5119</v>
      </c>
      <c r="AL30" s="817"/>
      <c r="AM30" s="817"/>
      <c r="AN30" s="817"/>
      <c r="AO30" s="817"/>
      <c r="AP30" s="817" t="s">
        <v>559</v>
      </c>
      <c r="AQ30" s="817"/>
      <c r="AR30" s="817"/>
      <c r="AS30" s="817"/>
      <c r="AT30" s="817"/>
      <c r="AU30" s="817" t="s">
        <v>559</v>
      </c>
      <c r="AV30" s="817"/>
      <c r="AW30" s="817"/>
      <c r="AX30" s="817"/>
      <c r="AY30" s="817"/>
      <c r="AZ30" s="818" t="s">
        <v>559</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c r="C31" s="768"/>
      <c r="D31" s="768"/>
      <c r="E31" s="768"/>
      <c r="F31" s="768"/>
      <c r="G31" s="768"/>
      <c r="H31" s="768"/>
      <c r="I31" s="768"/>
      <c r="J31" s="768"/>
      <c r="K31" s="768"/>
      <c r="L31" s="768"/>
      <c r="M31" s="768"/>
      <c r="N31" s="768"/>
      <c r="O31" s="768"/>
      <c r="P31" s="769"/>
      <c r="Q31" s="770"/>
      <c r="R31" s="771"/>
      <c r="S31" s="771"/>
      <c r="T31" s="771"/>
      <c r="U31" s="771"/>
      <c r="V31" s="771"/>
      <c r="W31" s="771"/>
      <c r="X31" s="771"/>
      <c r="Y31" s="771"/>
      <c r="Z31" s="771"/>
      <c r="AA31" s="771"/>
      <c r="AB31" s="771"/>
      <c r="AC31" s="771"/>
      <c r="AD31" s="771"/>
      <c r="AE31" s="772"/>
      <c r="AF31" s="773"/>
      <c r="AG31" s="774"/>
      <c r="AH31" s="774"/>
      <c r="AI31" s="774"/>
      <c r="AJ31" s="775"/>
      <c r="AK31" s="821"/>
      <c r="AL31" s="817"/>
      <c r="AM31" s="817"/>
      <c r="AN31" s="817"/>
      <c r="AO31" s="817"/>
      <c r="AP31" s="817"/>
      <c r="AQ31" s="817"/>
      <c r="AR31" s="817"/>
      <c r="AS31" s="817"/>
      <c r="AT31" s="817"/>
      <c r="AU31" s="817"/>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391</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392</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2272</v>
      </c>
      <c r="AG63" s="831"/>
      <c r="AH63" s="831"/>
      <c r="AI63" s="831"/>
      <c r="AJ63" s="832"/>
      <c r="AK63" s="833"/>
      <c r="AL63" s="828"/>
      <c r="AM63" s="828"/>
      <c r="AN63" s="828"/>
      <c r="AO63" s="828"/>
      <c r="AP63" s="831" t="s">
        <v>560</v>
      </c>
      <c r="AQ63" s="831"/>
      <c r="AR63" s="831"/>
      <c r="AS63" s="831"/>
      <c r="AT63" s="831"/>
      <c r="AU63" s="831" t="s">
        <v>560</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394</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395</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543</v>
      </c>
      <c r="C68" s="857"/>
      <c r="D68" s="857"/>
      <c r="E68" s="857"/>
      <c r="F68" s="857"/>
      <c r="G68" s="857"/>
      <c r="H68" s="857"/>
      <c r="I68" s="857"/>
      <c r="J68" s="857"/>
      <c r="K68" s="857"/>
      <c r="L68" s="857"/>
      <c r="M68" s="857"/>
      <c r="N68" s="857"/>
      <c r="O68" s="857"/>
      <c r="P68" s="858"/>
      <c r="Q68" s="859">
        <v>8467</v>
      </c>
      <c r="R68" s="853"/>
      <c r="S68" s="853"/>
      <c r="T68" s="853"/>
      <c r="U68" s="853"/>
      <c r="V68" s="853">
        <v>7990</v>
      </c>
      <c r="W68" s="853"/>
      <c r="X68" s="853"/>
      <c r="Y68" s="853"/>
      <c r="Z68" s="853"/>
      <c r="AA68" s="853">
        <v>477</v>
      </c>
      <c r="AB68" s="853"/>
      <c r="AC68" s="853"/>
      <c r="AD68" s="853"/>
      <c r="AE68" s="853"/>
      <c r="AF68" s="853">
        <v>477</v>
      </c>
      <c r="AG68" s="853"/>
      <c r="AH68" s="853"/>
      <c r="AI68" s="853"/>
      <c r="AJ68" s="853"/>
      <c r="AK68" s="853">
        <v>380</v>
      </c>
      <c r="AL68" s="853"/>
      <c r="AM68" s="853"/>
      <c r="AN68" s="853"/>
      <c r="AO68" s="853"/>
      <c r="AP68" s="853">
        <v>3142</v>
      </c>
      <c r="AQ68" s="853"/>
      <c r="AR68" s="853"/>
      <c r="AS68" s="853"/>
      <c r="AT68" s="853"/>
      <c r="AU68" s="853">
        <v>135</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544</v>
      </c>
      <c r="C69" s="861"/>
      <c r="D69" s="861"/>
      <c r="E69" s="861"/>
      <c r="F69" s="861"/>
      <c r="G69" s="861"/>
      <c r="H69" s="861"/>
      <c r="I69" s="861"/>
      <c r="J69" s="861"/>
      <c r="K69" s="861"/>
      <c r="L69" s="861"/>
      <c r="M69" s="861"/>
      <c r="N69" s="861"/>
      <c r="O69" s="861"/>
      <c r="P69" s="862"/>
      <c r="Q69" s="863">
        <v>221481</v>
      </c>
      <c r="R69" s="817"/>
      <c r="S69" s="817"/>
      <c r="T69" s="817"/>
      <c r="U69" s="817"/>
      <c r="V69" s="817">
        <v>203386</v>
      </c>
      <c r="W69" s="817"/>
      <c r="X69" s="817"/>
      <c r="Y69" s="817"/>
      <c r="Z69" s="817"/>
      <c r="AA69" s="817">
        <v>18095</v>
      </c>
      <c r="AB69" s="817"/>
      <c r="AC69" s="817"/>
      <c r="AD69" s="817"/>
      <c r="AE69" s="817"/>
      <c r="AF69" s="817">
        <v>40934</v>
      </c>
      <c r="AG69" s="817"/>
      <c r="AH69" s="817"/>
      <c r="AI69" s="817"/>
      <c r="AJ69" s="817"/>
      <c r="AK69" s="817" t="s">
        <v>542</v>
      </c>
      <c r="AL69" s="817"/>
      <c r="AM69" s="817"/>
      <c r="AN69" s="817"/>
      <c r="AO69" s="817"/>
      <c r="AP69" s="817" t="s">
        <v>542</v>
      </c>
      <c r="AQ69" s="817"/>
      <c r="AR69" s="817"/>
      <c r="AS69" s="817"/>
      <c r="AT69" s="817"/>
      <c r="AU69" s="817" t="s">
        <v>542</v>
      </c>
      <c r="AV69" s="817"/>
      <c r="AW69" s="817"/>
      <c r="AX69" s="817"/>
      <c r="AY69" s="817"/>
      <c r="AZ69" s="819" t="s">
        <v>548</v>
      </c>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545</v>
      </c>
      <c r="C70" s="861"/>
      <c r="D70" s="861"/>
      <c r="E70" s="861"/>
      <c r="F70" s="861"/>
      <c r="G70" s="861"/>
      <c r="H70" s="861"/>
      <c r="I70" s="861"/>
      <c r="J70" s="861"/>
      <c r="K70" s="861"/>
      <c r="L70" s="861"/>
      <c r="M70" s="861"/>
      <c r="N70" s="861"/>
      <c r="O70" s="861"/>
      <c r="P70" s="862"/>
      <c r="Q70" s="863">
        <v>90180</v>
      </c>
      <c r="R70" s="817"/>
      <c r="S70" s="817"/>
      <c r="T70" s="817"/>
      <c r="U70" s="817"/>
      <c r="V70" s="817">
        <v>85061</v>
      </c>
      <c r="W70" s="817"/>
      <c r="X70" s="817"/>
      <c r="Y70" s="817"/>
      <c r="Z70" s="817"/>
      <c r="AA70" s="817">
        <v>5120</v>
      </c>
      <c r="AB70" s="817"/>
      <c r="AC70" s="817"/>
      <c r="AD70" s="817"/>
      <c r="AE70" s="817"/>
      <c r="AF70" s="817">
        <v>4894</v>
      </c>
      <c r="AG70" s="817"/>
      <c r="AH70" s="817"/>
      <c r="AI70" s="817"/>
      <c r="AJ70" s="817"/>
      <c r="AK70" s="817">
        <v>5163</v>
      </c>
      <c r="AL70" s="817"/>
      <c r="AM70" s="817"/>
      <c r="AN70" s="817"/>
      <c r="AO70" s="817"/>
      <c r="AP70" s="817">
        <v>78689</v>
      </c>
      <c r="AQ70" s="817"/>
      <c r="AR70" s="817"/>
      <c r="AS70" s="817"/>
      <c r="AT70" s="817"/>
      <c r="AU70" s="817">
        <v>1810</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546</v>
      </c>
      <c r="C71" s="861"/>
      <c r="D71" s="861"/>
      <c r="E71" s="861"/>
      <c r="F71" s="861"/>
      <c r="G71" s="861"/>
      <c r="H71" s="861"/>
      <c r="I71" s="861"/>
      <c r="J71" s="861"/>
      <c r="K71" s="861"/>
      <c r="L71" s="861"/>
      <c r="M71" s="861"/>
      <c r="N71" s="861"/>
      <c r="O71" s="861"/>
      <c r="P71" s="862"/>
      <c r="Q71" s="863">
        <v>9878</v>
      </c>
      <c r="R71" s="817"/>
      <c r="S71" s="817"/>
      <c r="T71" s="817"/>
      <c r="U71" s="817"/>
      <c r="V71" s="817">
        <v>9787</v>
      </c>
      <c r="W71" s="817"/>
      <c r="X71" s="817"/>
      <c r="Y71" s="817"/>
      <c r="Z71" s="817"/>
      <c r="AA71" s="817">
        <v>92</v>
      </c>
      <c r="AB71" s="817"/>
      <c r="AC71" s="817"/>
      <c r="AD71" s="817"/>
      <c r="AE71" s="817"/>
      <c r="AF71" s="817">
        <v>92</v>
      </c>
      <c r="AG71" s="817"/>
      <c r="AH71" s="817"/>
      <c r="AI71" s="817"/>
      <c r="AJ71" s="817"/>
      <c r="AK71" s="817">
        <v>5083</v>
      </c>
      <c r="AL71" s="817"/>
      <c r="AM71" s="817"/>
      <c r="AN71" s="817"/>
      <c r="AO71" s="817"/>
      <c r="AP71" s="817" t="s">
        <v>542</v>
      </c>
      <c r="AQ71" s="817"/>
      <c r="AR71" s="817"/>
      <c r="AS71" s="817"/>
      <c r="AT71" s="817"/>
      <c r="AU71" s="817" t="s">
        <v>542</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t="s">
        <v>547</v>
      </c>
      <c r="C72" s="861"/>
      <c r="D72" s="861"/>
      <c r="E72" s="861"/>
      <c r="F72" s="861"/>
      <c r="G72" s="861"/>
      <c r="H72" s="861"/>
      <c r="I72" s="861"/>
      <c r="J72" s="861"/>
      <c r="K72" s="861"/>
      <c r="L72" s="861"/>
      <c r="M72" s="861"/>
      <c r="N72" s="861"/>
      <c r="O72" s="861"/>
      <c r="P72" s="862"/>
      <c r="Q72" s="863">
        <v>1600855</v>
      </c>
      <c r="R72" s="817"/>
      <c r="S72" s="817"/>
      <c r="T72" s="817"/>
      <c r="U72" s="817"/>
      <c r="V72" s="817">
        <v>1567252</v>
      </c>
      <c r="W72" s="817"/>
      <c r="X72" s="817"/>
      <c r="Y72" s="817"/>
      <c r="Z72" s="817"/>
      <c r="AA72" s="817">
        <v>33603</v>
      </c>
      <c r="AB72" s="817"/>
      <c r="AC72" s="817"/>
      <c r="AD72" s="817"/>
      <c r="AE72" s="817"/>
      <c r="AF72" s="817">
        <v>33603</v>
      </c>
      <c r="AG72" s="817"/>
      <c r="AH72" s="817"/>
      <c r="AI72" s="817"/>
      <c r="AJ72" s="817"/>
      <c r="AK72" s="817">
        <v>22693</v>
      </c>
      <c r="AL72" s="817"/>
      <c r="AM72" s="817"/>
      <c r="AN72" s="817"/>
      <c r="AO72" s="817"/>
      <c r="AP72" s="817" t="s">
        <v>542</v>
      </c>
      <c r="AQ72" s="817"/>
      <c r="AR72" s="817"/>
      <c r="AS72" s="817"/>
      <c r="AT72" s="817"/>
      <c r="AU72" s="817" t="s">
        <v>542</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396</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80000</v>
      </c>
      <c r="AG88" s="831"/>
      <c r="AH88" s="831"/>
      <c r="AI88" s="831"/>
      <c r="AJ88" s="831"/>
      <c r="AK88" s="828"/>
      <c r="AL88" s="828"/>
      <c r="AM88" s="828"/>
      <c r="AN88" s="828"/>
      <c r="AO88" s="828"/>
      <c r="AP88" s="831">
        <v>81831</v>
      </c>
      <c r="AQ88" s="831"/>
      <c r="AR88" s="831"/>
      <c r="AS88" s="831"/>
      <c r="AT88" s="831"/>
      <c r="AU88" s="831">
        <v>1945</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397</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66</v>
      </c>
      <c r="CS102" s="839"/>
      <c r="CT102" s="839"/>
      <c r="CU102" s="839"/>
      <c r="CV102" s="878"/>
      <c r="CW102" s="877">
        <v>330</v>
      </c>
      <c r="CX102" s="839"/>
      <c r="CY102" s="839"/>
      <c r="CZ102" s="839"/>
      <c r="DA102" s="878"/>
      <c r="DB102" s="877">
        <v>5291</v>
      </c>
      <c r="DC102" s="839"/>
      <c r="DD102" s="839"/>
      <c r="DE102" s="839"/>
      <c r="DF102" s="878"/>
      <c r="DG102" s="877" t="s">
        <v>560</v>
      </c>
      <c r="DH102" s="839"/>
      <c r="DI102" s="839"/>
      <c r="DJ102" s="839"/>
      <c r="DK102" s="878"/>
      <c r="DL102" s="877" t="s">
        <v>560</v>
      </c>
      <c r="DM102" s="839"/>
      <c r="DN102" s="839"/>
      <c r="DO102" s="839"/>
      <c r="DP102" s="878"/>
      <c r="DQ102" s="877" t="s">
        <v>560</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398</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399</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400</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401</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402</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403</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404</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405</v>
      </c>
      <c r="AB109" s="880"/>
      <c r="AC109" s="880"/>
      <c r="AD109" s="880"/>
      <c r="AE109" s="881"/>
      <c r="AF109" s="879" t="s">
        <v>406</v>
      </c>
      <c r="AG109" s="880"/>
      <c r="AH109" s="880"/>
      <c r="AI109" s="880"/>
      <c r="AJ109" s="881"/>
      <c r="AK109" s="879" t="s">
        <v>294</v>
      </c>
      <c r="AL109" s="880"/>
      <c r="AM109" s="880"/>
      <c r="AN109" s="880"/>
      <c r="AO109" s="881"/>
      <c r="AP109" s="879" t="s">
        <v>407</v>
      </c>
      <c r="AQ109" s="880"/>
      <c r="AR109" s="880"/>
      <c r="AS109" s="880"/>
      <c r="AT109" s="882"/>
      <c r="AU109" s="899" t="s">
        <v>404</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405</v>
      </c>
      <c r="BR109" s="880"/>
      <c r="BS109" s="880"/>
      <c r="BT109" s="880"/>
      <c r="BU109" s="881"/>
      <c r="BV109" s="879" t="s">
        <v>406</v>
      </c>
      <c r="BW109" s="880"/>
      <c r="BX109" s="880"/>
      <c r="BY109" s="880"/>
      <c r="BZ109" s="881"/>
      <c r="CA109" s="879" t="s">
        <v>294</v>
      </c>
      <c r="CB109" s="880"/>
      <c r="CC109" s="880"/>
      <c r="CD109" s="880"/>
      <c r="CE109" s="881"/>
      <c r="CF109" s="900" t="s">
        <v>407</v>
      </c>
      <c r="CG109" s="900"/>
      <c r="CH109" s="900"/>
      <c r="CI109" s="900"/>
      <c r="CJ109" s="900"/>
      <c r="CK109" s="879" t="s">
        <v>408</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405</v>
      </c>
      <c r="DH109" s="880"/>
      <c r="DI109" s="880"/>
      <c r="DJ109" s="880"/>
      <c r="DK109" s="881"/>
      <c r="DL109" s="879" t="s">
        <v>406</v>
      </c>
      <c r="DM109" s="880"/>
      <c r="DN109" s="880"/>
      <c r="DO109" s="880"/>
      <c r="DP109" s="881"/>
      <c r="DQ109" s="879" t="s">
        <v>294</v>
      </c>
      <c r="DR109" s="880"/>
      <c r="DS109" s="880"/>
      <c r="DT109" s="880"/>
      <c r="DU109" s="881"/>
      <c r="DV109" s="879" t="s">
        <v>407</v>
      </c>
      <c r="DW109" s="880"/>
      <c r="DX109" s="880"/>
      <c r="DY109" s="880"/>
      <c r="DZ109" s="882"/>
    </row>
    <row r="110" spans="1:131" s="224" customFormat="1" ht="26.25" customHeight="1" x14ac:dyDescent="0.15">
      <c r="A110" s="883" t="s">
        <v>409</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3174452</v>
      </c>
      <c r="AB110" s="887"/>
      <c r="AC110" s="887"/>
      <c r="AD110" s="887"/>
      <c r="AE110" s="888"/>
      <c r="AF110" s="889">
        <v>3110109</v>
      </c>
      <c r="AG110" s="887"/>
      <c r="AH110" s="887"/>
      <c r="AI110" s="887"/>
      <c r="AJ110" s="888"/>
      <c r="AK110" s="889">
        <v>3069078</v>
      </c>
      <c r="AL110" s="887"/>
      <c r="AM110" s="887"/>
      <c r="AN110" s="887"/>
      <c r="AO110" s="888"/>
      <c r="AP110" s="890">
        <v>3.2</v>
      </c>
      <c r="AQ110" s="891"/>
      <c r="AR110" s="891"/>
      <c r="AS110" s="891"/>
      <c r="AT110" s="892"/>
      <c r="AU110" s="893" t="s">
        <v>69</v>
      </c>
      <c r="AV110" s="894"/>
      <c r="AW110" s="894"/>
      <c r="AX110" s="894"/>
      <c r="AY110" s="894"/>
      <c r="AZ110" s="916" t="s">
        <v>410</v>
      </c>
      <c r="BA110" s="884"/>
      <c r="BB110" s="884"/>
      <c r="BC110" s="884"/>
      <c r="BD110" s="884"/>
      <c r="BE110" s="884"/>
      <c r="BF110" s="884"/>
      <c r="BG110" s="884"/>
      <c r="BH110" s="884"/>
      <c r="BI110" s="884"/>
      <c r="BJ110" s="884"/>
      <c r="BK110" s="884"/>
      <c r="BL110" s="884"/>
      <c r="BM110" s="884"/>
      <c r="BN110" s="884"/>
      <c r="BO110" s="884"/>
      <c r="BP110" s="885"/>
      <c r="BQ110" s="917">
        <v>28849467</v>
      </c>
      <c r="BR110" s="918"/>
      <c r="BS110" s="918"/>
      <c r="BT110" s="918"/>
      <c r="BU110" s="918"/>
      <c r="BV110" s="918">
        <v>29481592</v>
      </c>
      <c r="BW110" s="918"/>
      <c r="BX110" s="918"/>
      <c r="BY110" s="918"/>
      <c r="BZ110" s="918"/>
      <c r="CA110" s="918">
        <v>31759145</v>
      </c>
      <c r="CB110" s="918"/>
      <c r="CC110" s="918"/>
      <c r="CD110" s="918"/>
      <c r="CE110" s="918"/>
      <c r="CF110" s="931">
        <v>32.799999999999997</v>
      </c>
      <c r="CG110" s="932"/>
      <c r="CH110" s="932"/>
      <c r="CI110" s="932"/>
      <c r="CJ110" s="932"/>
      <c r="CK110" s="933" t="s">
        <v>411</v>
      </c>
      <c r="CL110" s="934"/>
      <c r="CM110" s="916" t="s">
        <v>412</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414</v>
      </c>
      <c r="BA111" s="910"/>
      <c r="BB111" s="910"/>
      <c r="BC111" s="910"/>
      <c r="BD111" s="910"/>
      <c r="BE111" s="910"/>
      <c r="BF111" s="910"/>
      <c r="BG111" s="910"/>
      <c r="BH111" s="910"/>
      <c r="BI111" s="910"/>
      <c r="BJ111" s="910"/>
      <c r="BK111" s="910"/>
      <c r="BL111" s="910"/>
      <c r="BM111" s="910"/>
      <c r="BN111" s="910"/>
      <c r="BO111" s="910"/>
      <c r="BP111" s="911"/>
      <c r="BQ111" s="912">
        <v>2563703</v>
      </c>
      <c r="BR111" s="913"/>
      <c r="BS111" s="913"/>
      <c r="BT111" s="913"/>
      <c r="BU111" s="913"/>
      <c r="BV111" s="913">
        <v>3682955</v>
      </c>
      <c r="BW111" s="913"/>
      <c r="BX111" s="913"/>
      <c r="BY111" s="913"/>
      <c r="BZ111" s="913"/>
      <c r="CA111" s="913">
        <v>3972405</v>
      </c>
      <c r="CB111" s="913"/>
      <c r="CC111" s="913"/>
      <c r="CD111" s="913"/>
      <c r="CE111" s="913"/>
      <c r="CF111" s="907">
        <v>4.0999999999999996</v>
      </c>
      <c r="CG111" s="908"/>
      <c r="CH111" s="908"/>
      <c r="CI111" s="908"/>
      <c r="CJ111" s="908"/>
      <c r="CK111" s="935"/>
      <c r="CL111" s="936"/>
      <c r="CM111" s="909" t="s">
        <v>415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416</v>
      </c>
      <c r="B112" s="940"/>
      <c r="C112" s="910" t="s">
        <v>417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v>155543</v>
      </c>
      <c r="AB112" s="946"/>
      <c r="AC112" s="946"/>
      <c r="AD112" s="946"/>
      <c r="AE112" s="947"/>
      <c r="AF112" s="948">
        <v>193603</v>
      </c>
      <c r="AG112" s="946"/>
      <c r="AH112" s="946"/>
      <c r="AI112" s="946"/>
      <c r="AJ112" s="947"/>
      <c r="AK112" s="948">
        <v>193603</v>
      </c>
      <c r="AL112" s="946"/>
      <c r="AM112" s="946"/>
      <c r="AN112" s="946"/>
      <c r="AO112" s="947"/>
      <c r="AP112" s="949">
        <v>0.2</v>
      </c>
      <c r="AQ112" s="950"/>
      <c r="AR112" s="950"/>
      <c r="AS112" s="950"/>
      <c r="AT112" s="951"/>
      <c r="AU112" s="895"/>
      <c r="AV112" s="896"/>
      <c r="AW112" s="896"/>
      <c r="AX112" s="896"/>
      <c r="AY112" s="896"/>
      <c r="AZ112" s="909" t="s">
        <v>418</v>
      </c>
      <c r="BA112" s="910"/>
      <c r="BB112" s="910"/>
      <c r="BC112" s="910"/>
      <c r="BD112" s="910"/>
      <c r="BE112" s="910"/>
      <c r="BF112" s="910"/>
      <c r="BG112" s="910"/>
      <c r="BH112" s="910"/>
      <c r="BI112" s="910"/>
      <c r="BJ112" s="910"/>
      <c r="BK112" s="910"/>
      <c r="BL112" s="910"/>
      <c r="BM112" s="910"/>
      <c r="BN112" s="910"/>
      <c r="BO112" s="910"/>
      <c r="BP112" s="911"/>
      <c r="BQ112" s="912" t="s">
        <v>122</v>
      </c>
      <c r="BR112" s="913"/>
      <c r="BS112" s="913"/>
      <c r="BT112" s="913"/>
      <c r="BU112" s="913"/>
      <c r="BV112" s="913" t="s">
        <v>122</v>
      </c>
      <c r="BW112" s="913"/>
      <c r="BX112" s="913"/>
      <c r="BY112" s="913"/>
      <c r="BZ112" s="913"/>
      <c r="CA112" s="913" t="s">
        <v>122</v>
      </c>
      <c r="CB112" s="913"/>
      <c r="CC112" s="913"/>
      <c r="CD112" s="913"/>
      <c r="CE112" s="913"/>
      <c r="CF112" s="907" t="s">
        <v>122</v>
      </c>
      <c r="CG112" s="908"/>
      <c r="CH112" s="908"/>
      <c r="CI112" s="908"/>
      <c r="CJ112" s="908"/>
      <c r="CK112" s="935"/>
      <c r="CL112" s="936"/>
      <c r="CM112" s="909" t="s">
        <v>419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t="s">
        <v>122</v>
      </c>
      <c r="AB113" s="925"/>
      <c r="AC113" s="925"/>
      <c r="AD113" s="925"/>
      <c r="AE113" s="926"/>
      <c r="AF113" s="927" t="s">
        <v>122</v>
      </c>
      <c r="AG113" s="925"/>
      <c r="AH113" s="925"/>
      <c r="AI113" s="925"/>
      <c r="AJ113" s="926"/>
      <c r="AK113" s="927" t="s">
        <v>122</v>
      </c>
      <c r="AL113" s="925"/>
      <c r="AM113" s="925"/>
      <c r="AN113" s="925"/>
      <c r="AO113" s="926"/>
      <c r="AP113" s="928" t="s">
        <v>122</v>
      </c>
      <c r="AQ113" s="929"/>
      <c r="AR113" s="929"/>
      <c r="AS113" s="929"/>
      <c r="AT113" s="930"/>
      <c r="AU113" s="895"/>
      <c r="AV113" s="896"/>
      <c r="AW113" s="896"/>
      <c r="AX113" s="896"/>
      <c r="AY113" s="896"/>
      <c r="AZ113" s="909" t="s">
        <v>421</v>
      </c>
      <c r="BA113" s="910"/>
      <c r="BB113" s="910"/>
      <c r="BC113" s="910"/>
      <c r="BD113" s="910"/>
      <c r="BE113" s="910"/>
      <c r="BF113" s="910"/>
      <c r="BG113" s="910"/>
      <c r="BH113" s="910"/>
      <c r="BI113" s="910"/>
      <c r="BJ113" s="910"/>
      <c r="BK113" s="910"/>
      <c r="BL113" s="910"/>
      <c r="BM113" s="910"/>
      <c r="BN113" s="910"/>
      <c r="BO113" s="910"/>
      <c r="BP113" s="911"/>
      <c r="BQ113" s="912">
        <v>1568745</v>
      </c>
      <c r="BR113" s="913"/>
      <c r="BS113" s="913"/>
      <c r="BT113" s="913"/>
      <c r="BU113" s="913"/>
      <c r="BV113" s="913">
        <v>1856089</v>
      </c>
      <c r="BW113" s="913"/>
      <c r="BX113" s="913"/>
      <c r="BY113" s="913"/>
      <c r="BZ113" s="913"/>
      <c r="CA113" s="913">
        <v>1944957</v>
      </c>
      <c r="CB113" s="913"/>
      <c r="CC113" s="913"/>
      <c r="CD113" s="913"/>
      <c r="CE113" s="913"/>
      <c r="CF113" s="907">
        <v>2</v>
      </c>
      <c r="CG113" s="908"/>
      <c r="CH113" s="908"/>
      <c r="CI113" s="908"/>
      <c r="CJ113" s="908"/>
      <c r="CK113" s="935"/>
      <c r="CL113" s="936"/>
      <c r="CM113" s="909" t="s">
        <v>422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101760</v>
      </c>
      <c r="AB114" s="946"/>
      <c r="AC114" s="946"/>
      <c r="AD114" s="946"/>
      <c r="AE114" s="947"/>
      <c r="AF114" s="948">
        <v>102330</v>
      </c>
      <c r="AG114" s="946"/>
      <c r="AH114" s="946"/>
      <c r="AI114" s="946"/>
      <c r="AJ114" s="947"/>
      <c r="AK114" s="948">
        <v>127961</v>
      </c>
      <c r="AL114" s="946"/>
      <c r="AM114" s="946"/>
      <c r="AN114" s="946"/>
      <c r="AO114" s="947"/>
      <c r="AP114" s="949">
        <v>0.1</v>
      </c>
      <c r="AQ114" s="950"/>
      <c r="AR114" s="950"/>
      <c r="AS114" s="950"/>
      <c r="AT114" s="951"/>
      <c r="AU114" s="895"/>
      <c r="AV114" s="896"/>
      <c r="AW114" s="896"/>
      <c r="AX114" s="896"/>
      <c r="AY114" s="896"/>
      <c r="AZ114" s="909" t="s">
        <v>424</v>
      </c>
      <c r="BA114" s="910"/>
      <c r="BB114" s="910"/>
      <c r="BC114" s="910"/>
      <c r="BD114" s="910"/>
      <c r="BE114" s="910"/>
      <c r="BF114" s="910"/>
      <c r="BG114" s="910"/>
      <c r="BH114" s="910"/>
      <c r="BI114" s="910"/>
      <c r="BJ114" s="910"/>
      <c r="BK114" s="910"/>
      <c r="BL114" s="910"/>
      <c r="BM114" s="910"/>
      <c r="BN114" s="910"/>
      <c r="BO114" s="910"/>
      <c r="BP114" s="911"/>
      <c r="BQ114" s="912">
        <v>13984487</v>
      </c>
      <c r="BR114" s="913"/>
      <c r="BS114" s="913"/>
      <c r="BT114" s="913"/>
      <c r="BU114" s="913"/>
      <c r="BV114" s="913">
        <v>14851387</v>
      </c>
      <c r="BW114" s="913"/>
      <c r="BX114" s="913"/>
      <c r="BY114" s="913"/>
      <c r="BZ114" s="913"/>
      <c r="CA114" s="913">
        <v>15292063</v>
      </c>
      <c r="CB114" s="913"/>
      <c r="CC114" s="913"/>
      <c r="CD114" s="913"/>
      <c r="CE114" s="913"/>
      <c r="CF114" s="907">
        <v>15.8</v>
      </c>
      <c r="CG114" s="908"/>
      <c r="CH114" s="908"/>
      <c r="CI114" s="908"/>
      <c r="CJ114" s="908"/>
      <c r="CK114" s="935"/>
      <c r="CL114" s="936"/>
      <c r="CM114" s="909" t="s">
        <v>425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426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427</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428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2563703</v>
      </c>
      <c r="DH115" s="946"/>
      <c r="DI115" s="946"/>
      <c r="DJ115" s="946"/>
      <c r="DK115" s="947"/>
      <c r="DL115" s="948">
        <v>3682955</v>
      </c>
      <c r="DM115" s="946"/>
      <c r="DN115" s="946"/>
      <c r="DO115" s="946"/>
      <c r="DP115" s="947"/>
      <c r="DQ115" s="948">
        <v>3972405</v>
      </c>
      <c r="DR115" s="946"/>
      <c r="DS115" s="946"/>
      <c r="DT115" s="946"/>
      <c r="DU115" s="947"/>
      <c r="DV115" s="949">
        <v>4.0999999999999996</v>
      </c>
      <c r="DW115" s="950"/>
      <c r="DX115" s="950"/>
      <c r="DY115" s="950"/>
      <c r="DZ115" s="951"/>
    </row>
    <row r="116" spans="1:130" s="224" customFormat="1" ht="26.25" customHeight="1" x14ac:dyDescent="0.15">
      <c r="A116" s="943"/>
      <c r="B116" s="944"/>
      <c r="C116" s="952" t="s">
        <v>429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430</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432</v>
      </c>
      <c r="Z117" s="881"/>
      <c r="AA117" s="965">
        <v>3431755</v>
      </c>
      <c r="AB117" s="966"/>
      <c r="AC117" s="966"/>
      <c r="AD117" s="966"/>
      <c r="AE117" s="967"/>
      <c r="AF117" s="968">
        <v>3406042</v>
      </c>
      <c r="AG117" s="966"/>
      <c r="AH117" s="966"/>
      <c r="AI117" s="966"/>
      <c r="AJ117" s="967"/>
      <c r="AK117" s="968">
        <v>3390642</v>
      </c>
      <c r="AL117" s="966"/>
      <c r="AM117" s="966"/>
      <c r="AN117" s="966"/>
      <c r="AO117" s="967"/>
      <c r="AP117" s="969"/>
      <c r="AQ117" s="970"/>
      <c r="AR117" s="970"/>
      <c r="AS117" s="970"/>
      <c r="AT117" s="971"/>
      <c r="AU117" s="895"/>
      <c r="AV117" s="896"/>
      <c r="AW117" s="896"/>
      <c r="AX117" s="896"/>
      <c r="AY117" s="896"/>
      <c r="AZ117" s="961" t="s">
        <v>433</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408</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405</v>
      </c>
      <c r="AB118" s="880"/>
      <c r="AC118" s="880"/>
      <c r="AD118" s="880"/>
      <c r="AE118" s="881"/>
      <c r="AF118" s="879" t="s">
        <v>406</v>
      </c>
      <c r="AG118" s="880"/>
      <c r="AH118" s="880"/>
      <c r="AI118" s="880"/>
      <c r="AJ118" s="881"/>
      <c r="AK118" s="879" t="s">
        <v>294</v>
      </c>
      <c r="AL118" s="880"/>
      <c r="AM118" s="880"/>
      <c r="AN118" s="880"/>
      <c r="AO118" s="881"/>
      <c r="AP118" s="957" t="s">
        <v>407</v>
      </c>
      <c r="AQ118" s="958"/>
      <c r="AR118" s="958"/>
      <c r="AS118" s="958"/>
      <c r="AT118" s="959"/>
      <c r="AU118" s="895"/>
      <c r="AV118" s="896"/>
      <c r="AW118" s="896"/>
      <c r="AX118" s="896"/>
      <c r="AY118" s="896"/>
      <c r="AZ118" s="960" t="s">
        <v>435</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436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411</v>
      </c>
      <c r="B119" s="934"/>
      <c r="C119" s="916" t="s">
        <v>412</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437</v>
      </c>
      <c r="BP119" s="992"/>
      <c r="BQ119" s="986">
        <v>46966402</v>
      </c>
      <c r="BR119" s="987"/>
      <c r="BS119" s="987"/>
      <c r="BT119" s="987"/>
      <c r="BU119" s="987"/>
      <c r="BV119" s="987">
        <v>49872023</v>
      </c>
      <c r="BW119" s="987"/>
      <c r="BX119" s="987"/>
      <c r="BY119" s="987"/>
      <c r="BZ119" s="987"/>
      <c r="CA119" s="987">
        <v>52968570</v>
      </c>
      <c r="CB119" s="987"/>
      <c r="CC119" s="987"/>
      <c r="CD119" s="987"/>
      <c r="CE119" s="987"/>
      <c r="CF119" s="988"/>
      <c r="CG119" s="989"/>
      <c r="CH119" s="989"/>
      <c r="CI119" s="989"/>
      <c r="CJ119" s="990"/>
      <c r="CK119" s="937"/>
      <c r="CL119" s="938"/>
      <c r="CM119" s="960" t="s">
        <v>438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415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439</v>
      </c>
      <c r="AV120" s="979"/>
      <c r="AW120" s="979"/>
      <c r="AX120" s="979"/>
      <c r="AY120" s="980"/>
      <c r="AZ120" s="916" t="s">
        <v>440</v>
      </c>
      <c r="BA120" s="884"/>
      <c r="BB120" s="884"/>
      <c r="BC120" s="884"/>
      <c r="BD120" s="884"/>
      <c r="BE120" s="884"/>
      <c r="BF120" s="884"/>
      <c r="BG120" s="884"/>
      <c r="BH120" s="884"/>
      <c r="BI120" s="884"/>
      <c r="BJ120" s="884"/>
      <c r="BK120" s="884"/>
      <c r="BL120" s="884"/>
      <c r="BM120" s="884"/>
      <c r="BN120" s="884"/>
      <c r="BO120" s="884"/>
      <c r="BP120" s="885"/>
      <c r="BQ120" s="917">
        <v>67829512</v>
      </c>
      <c r="BR120" s="918"/>
      <c r="BS120" s="918"/>
      <c r="BT120" s="918"/>
      <c r="BU120" s="918"/>
      <c r="BV120" s="918">
        <v>80925012</v>
      </c>
      <c r="BW120" s="918"/>
      <c r="BX120" s="918"/>
      <c r="BY120" s="918"/>
      <c r="BZ120" s="918"/>
      <c r="CA120" s="918">
        <v>82708450</v>
      </c>
      <c r="CB120" s="918"/>
      <c r="CC120" s="918"/>
      <c r="CD120" s="918"/>
      <c r="CE120" s="918"/>
      <c r="CF120" s="931">
        <v>85.3</v>
      </c>
      <c r="CG120" s="932"/>
      <c r="CH120" s="932"/>
      <c r="CI120" s="932"/>
      <c r="CJ120" s="932"/>
      <c r="CK120" s="993" t="s">
        <v>441</v>
      </c>
      <c r="CL120" s="994"/>
      <c r="CM120" s="994"/>
      <c r="CN120" s="994"/>
      <c r="CO120" s="995"/>
      <c r="CP120" s="1001" t="s">
        <v>389</v>
      </c>
      <c r="CQ120" s="1002"/>
      <c r="CR120" s="1002"/>
      <c r="CS120" s="1002"/>
      <c r="CT120" s="1002"/>
      <c r="CU120" s="1002"/>
      <c r="CV120" s="1002"/>
      <c r="CW120" s="1002"/>
      <c r="CX120" s="1002"/>
      <c r="CY120" s="1002"/>
      <c r="CZ120" s="1002"/>
      <c r="DA120" s="1002"/>
      <c r="DB120" s="1002"/>
      <c r="DC120" s="1002"/>
      <c r="DD120" s="1002"/>
      <c r="DE120" s="1002"/>
      <c r="DF120" s="1003"/>
      <c r="DG120" s="917" t="s">
        <v>122</v>
      </c>
      <c r="DH120" s="918"/>
      <c r="DI120" s="918"/>
      <c r="DJ120" s="918"/>
      <c r="DK120" s="918"/>
      <c r="DL120" s="918" t="s">
        <v>122</v>
      </c>
      <c r="DM120" s="918"/>
      <c r="DN120" s="918"/>
      <c r="DO120" s="918"/>
      <c r="DP120" s="918"/>
      <c r="DQ120" s="918" t="s">
        <v>122</v>
      </c>
      <c r="DR120" s="918"/>
      <c r="DS120" s="918"/>
      <c r="DT120" s="918"/>
      <c r="DU120" s="918"/>
      <c r="DV120" s="919" t="s">
        <v>122</v>
      </c>
      <c r="DW120" s="919"/>
      <c r="DX120" s="919"/>
      <c r="DY120" s="919"/>
      <c r="DZ120" s="920"/>
    </row>
    <row r="121" spans="1:130" s="224" customFormat="1" ht="26.25" customHeight="1" x14ac:dyDescent="0.15">
      <c r="A121" s="1044"/>
      <c r="B121" s="936"/>
      <c r="C121" s="961" t="s">
        <v>442</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443</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390</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4"/>
      <c r="B122" s="936"/>
      <c r="C122" s="909" t="s">
        <v>425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444</v>
      </c>
      <c r="BA122" s="952"/>
      <c r="BB122" s="952"/>
      <c r="BC122" s="952"/>
      <c r="BD122" s="952"/>
      <c r="BE122" s="952"/>
      <c r="BF122" s="952"/>
      <c r="BG122" s="952"/>
      <c r="BH122" s="952"/>
      <c r="BI122" s="952"/>
      <c r="BJ122" s="952"/>
      <c r="BK122" s="952"/>
      <c r="BL122" s="952"/>
      <c r="BM122" s="952"/>
      <c r="BN122" s="952"/>
      <c r="BO122" s="952"/>
      <c r="BP122" s="953"/>
      <c r="BQ122" s="986">
        <v>50393428</v>
      </c>
      <c r="BR122" s="987"/>
      <c r="BS122" s="987"/>
      <c r="BT122" s="987"/>
      <c r="BU122" s="987"/>
      <c r="BV122" s="987">
        <v>49105205</v>
      </c>
      <c r="BW122" s="987"/>
      <c r="BX122" s="987"/>
      <c r="BY122" s="987"/>
      <c r="BZ122" s="987"/>
      <c r="CA122" s="987">
        <v>46662137</v>
      </c>
      <c r="CB122" s="987"/>
      <c r="CC122" s="987"/>
      <c r="CD122" s="987"/>
      <c r="CE122" s="987"/>
      <c r="CF122" s="1004">
        <v>48.1</v>
      </c>
      <c r="CG122" s="1005"/>
      <c r="CH122" s="1005"/>
      <c r="CI122" s="1005"/>
      <c r="CJ122" s="1005"/>
      <c r="CK122" s="996"/>
      <c r="CL122" s="997"/>
      <c r="CM122" s="997"/>
      <c r="CN122" s="997"/>
      <c r="CO122" s="998"/>
      <c r="CP122" s="1006" t="s">
        <v>388</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4"/>
      <c r="B123" s="936"/>
      <c r="C123" s="909" t="s">
        <v>431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445</v>
      </c>
      <c r="BP123" s="992"/>
      <c r="BQ123" s="1050">
        <v>118222940</v>
      </c>
      <c r="BR123" s="1051"/>
      <c r="BS123" s="1051"/>
      <c r="BT123" s="1051"/>
      <c r="BU123" s="1051"/>
      <c r="BV123" s="1051">
        <v>130030217</v>
      </c>
      <c r="BW123" s="1051"/>
      <c r="BX123" s="1051"/>
      <c r="BY123" s="1051"/>
      <c r="BZ123" s="1051"/>
      <c r="CA123" s="1051">
        <v>129370587</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
      <c r="A124" s="1044"/>
      <c r="B124" s="936"/>
      <c r="C124" s="909" t="s">
        <v>434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446</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447</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4"/>
      <c r="B125" s="936"/>
      <c r="C125" s="909" t="s">
        <v>436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448</v>
      </c>
      <c r="CL125" s="994"/>
      <c r="CM125" s="994"/>
      <c r="CN125" s="994"/>
      <c r="CO125" s="995"/>
      <c r="CP125" s="916" t="s">
        <v>449</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438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450</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452</v>
      </c>
      <c r="AY127" s="1019"/>
      <c r="AZ127" s="1019"/>
      <c r="BA127" s="1019"/>
      <c r="BB127" s="1019"/>
      <c r="BC127" s="1019"/>
      <c r="BD127" s="1019"/>
      <c r="BE127" s="1020"/>
      <c r="BF127" s="1021" t="s">
        <v>453</v>
      </c>
      <c r="BG127" s="1019"/>
      <c r="BH127" s="1019"/>
      <c r="BI127" s="1019"/>
      <c r="BJ127" s="1019"/>
      <c r="BK127" s="1019"/>
      <c r="BL127" s="1020"/>
      <c r="BM127" s="1021" t="s">
        <v>454</v>
      </c>
      <c r="BN127" s="1019"/>
      <c r="BO127" s="1019"/>
      <c r="BP127" s="1019"/>
      <c r="BQ127" s="1019"/>
      <c r="BR127" s="1019"/>
      <c r="BS127" s="1020"/>
      <c r="BT127" s="1021" t="s">
        <v>455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456</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457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458</v>
      </c>
      <c r="X128" s="1030"/>
      <c r="Y128" s="1030"/>
      <c r="Z128" s="1031"/>
      <c r="AA128" s="1032" t="s">
        <v>122</v>
      </c>
      <c r="AB128" s="1033"/>
      <c r="AC128" s="1033"/>
      <c r="AD128" s="1033"/>
      <c r="AE128" s="1034"/>
      <c r="AF128" s="1035" t="s">
        <v>122</v>
      </c>
      <c r="AG128" s="1033"/>
      <c r="AH128" s="1033"/>
      <c r="AI128" s="1033"/>
      <c r="AJ128" s="1034"/>
      <c r="AK128" s="1035" t="s">
        <v>122</v>
      </c>
      <c r="AL128" s="1033"/>
      <c r="AM128" s="1033"/>
      <c r="AN128" s="1033"/>
      <c r="AO128" s="1034"/>
      <c r="AP128" s="1036"/>
      <c r="AQ128" s="1037"/>
      <c r="AR128" s="1037"/>
      <c r="AS128" s="1037"/>
      <c r="AT128" s="1038"/>
      <c r="AU128" s="226"/>
      <c r="AV128" s="226"/>
      <c r="AW128" s="226"/>
      <c r="AX128" s="883" t="s">
        <v>459</v>
      </c>
      <c r="AY128" s="884"/>
      <c r="AZ128" s="884"/>
      <c r="BA128" s="884"/>
      <c r="BB128" s="884"/>
      <c r="BC128" s="884"/>
      <c r="BD128" s="884"/>
      <c r="BE128" s="885"/>
      <c r="BF128" s="1039" t="s">
        <v>122</v>
      </c>
      <c r="BG128" s="1040"/>
      <c r="BH128" s="1040"/>
      <c r="BI128" s="1040"/>
      <c r="BJ128" s="1040"/>
      <c r="BK128" s="1040"/>
      <c r="BL128" s="1041"/>
      <c r="BM128" s="1039">
        <v>11.25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460</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103</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461</v>
      </c>
      <c r="X129" s="1058"/>
      <c r="Y129" s="1058"/>
      <c r="Z129" s="1059"/>
      <c r="AA129" s="945">
        <v>92463663</v>
      </c>
      <c r="AB129" s="946"/>
      <c r="AC129" s="946"/>
      <c r="AD129" s="946"/>
      <c r="AE129" s="947"/>
      <c r="AF129" s="948">
        <v>95834057</v>
      </c>
      <c r="AG129" s="946"/>
      <c r="AH129" s="946"/>
      <c r="AI129" s="946"/>
      <c r="AJ129" s="947"/>
      <c r="AK129" s="948">
        <v>101713046</v>
      </c>
      <c r="AL129" s="946"/>
      <c r="AM129" s="946"/>
      <c r="AN129" s="946"/>
      <c r="AO129" s="947"/>
      <c r="AP129" s="1060"/>
      <c r="AQ129" s="1061"/>
      <c r="AR129" s="1061"/>
      <c r="AS129" s="1061"/>
      <c r="AT129" s="1062"/>
      <c r="AU129" s="227"/>
      <c r="AV129" s="227"/>
      <c r="AW129" s="227"/>
      <c r="AX129" s="1052" t="s">
        <v>462</v>
      </c>
      <c r="AY129" s="910"/>
      <c r="AZ129" s="910"/>
      <c r="BA129" s="910"/>
      <c r="BB129" s="910"/>
      <c r="BC129" s="910"/>
      <c r="BD129" s="910"/>
      <c r="BE129" s="911"/>
      <c r="BF129" s="1053" t="s">
        <v>122</v>
      </c>
      <c r="BG129" s="1054"/>
      <c r="BH129" s="1054"/>
      <c r="BI129" s="1054"/>
      <c r="BJ129" s="1054"/>
      <c r="BK129" s="1054"/>
      <c r="BL129" s="1055"/>
      <c r="BM129" s="1053">
        <v>16.25</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463</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464</v>
      </c>
      <c r="X130" s="1058"/>
      <c r="Y130" s="1058"/>
      <c r="Z130" s="1059"/>
      <c r="AA130" s="945">
        <v>5744329</v>
      </c>
      <c r="AB130" s="946"/>
      <c r="AC130" s="946"/>
      <c r="AD130" s="946"/>
      <c r="AE130" s="947"/>
      <c r="AF130" s="948">
        <v>5215239</v>
      </c>
      <c r="AG130" s="946"/>
      <c r="AH130" s="946"/>
      <c r="AI130" s="946"/>
      <c r="AJ130" s="947"/>
      <c r="AK130" s="948">
        <v>4763855</v>
      </c>
      <c r="AL130" s="946"/>
      <c r="AM130" s="946"/>
      <c r="AN130" s="946"/>
      <c r="AO130" s="947"/>
      <c r="AP130" s="1060"/>
      <c r="AQ130" s="1061"/>
      <c r="AR130" s="1061"/>
      <c r="AS130" s="1061"/>
      <c r="AT130" s="1062"/>
      <c r="AU130" s="227"/>
      <c r="AV130" s="227"/>
      <c r="AW130" s="227"/>
      <c r="AX130" s="1052" t="s">
        <v>465</v>
      </c>
      <c r="AY130" s="910"/>
      <c r="AZ130" s="910"/>
      <c r="BA130" s="910"/>
      <c r="BB130" s="910"/>
      <c r="BC130" s="910"/>
      <c r="BD130" s="910"/>
      <c r="BE130" s="911"/>
      <c r="BF130" s="1088">
        <v>-2</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466</v>
      </c>
      <c r="X131" s="1095"/>
      <c r="Y131" s="1095"/>
      <c r="Z131" s="1096"/>
      <c r="AA131" s="991">
        <v>86719334</v>
      </c>
      <c r="AB131" s="973"/>
      <c r="AC131" s="973"/>
      <c r="AD131" s="973"/>
      <c r="AE131" s="974"/>
      <c r="AF131" s="972">
        <v>90618818</v>
      </c>
      <c r="AG131" s="973"/>
      <c r="AH131" s="973"/>
      <c r="AI131" s="973"/>
      <c r="AJ131" s="974"/>
      <c r="AK131" s="972">
        <v>96949191</v>
      </c>
      <c r="AL131" s="973"/>
      <c r="AM131" s="973"/>
      <c r="AN131" s="973"/>
      <c r="AO131" s="974"/>
      <c r="AP131" s="1097"/>
      <c r="AQ131" s="1098"/>
      <c r="AR131" s="1098"/>
      <c r="AS131" s="1098"/>
      <c r="AT131" s="1099"/>
      <c r="AU131" s="227"/>
      <c r="AV131" s="227"/>
      <c r="AW131" s="227"/>
      <c r="AX131" s="1070" t="s">
        <v>467</v>
      </c>
      <c r="AY131" s="713"/>
      <c r="AZ131" s="713"/>
      <c r="BA131" s="713"/>
      <c r="BB131" s="713"/>
      <c r="BC131" s="713"/>
      <c r="BD131" s="713"/>
      <c r="BE131" s="1023"/>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468</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469</v>
      </c>
      <c r="W132" s="1081"/>
      <c r="X132" s="1081"/>
      <c r="Y132" s="1081"/>
      <c r="Z132" s="1082"/>
      <c r="AA132" s="1083">
        <v>-2.6667340400000001</v>
      </c>
      <c r="AB132" s="1084"/>
      <c r="AC132" s="1084"/>
      <c r="AD132" s="1084"/>
      <c r="AE132" s="1085"/>
      <c r="AF132" s="1086">
        <v>-1.9964915000000001</v>
      </c>
      <c r="AG132" s="1084"/>
      <c r="AH132" s="1084"/>
      <c r="AI132" s="1084"/>
      <c r="AJ132" s="1085"/>
      <c r="AK132" s="1086">
        <v>-1.4164254300000001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470</v>
      </c>
      <c r="W133" s="1064"/>
      <c r="X133" s="1064"/>
      <c r="Y133" s="1064"/>
      <c r="Z133" s="1065"/>
      <c r="AA133" s="1066">
        <v>-2.9</v>
      </c>
      <c r="AB133" s="1067"/>
      <c r="AC133" s="1067"/>
      <c r="AD133" s="1067"/>
      <c r="AE133" s="1068"/>
      <c r="AF133" s="1066">
        <v>-2.5</v>
      </c>
      <c r="AG133" s="1067"/>
      <c r="AH133" s="1067"/>
      <c r="AI133" s="1067"/>
      <c r="AJ133" s="1068"/>
      <c r="AK133" s="1066">
        <v>-2</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RjOOXG04/HzMWkJ7tVYzATSJBPCVZzAsWr2WIvSUwChzN7cTiEt9WdMg95jCPjgCO3WHZHjqoKSlBGKdBdcwQ==" saltValue="CYtBlwq2sHiydv77CpWR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8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4YEw+CRkOB0u4vTq/a9GtpgVLvLOzKJjddGrFtyGDy4OvEvGmkoWgtxmgbveX+z4Ot9WIQ15wN3tYkcxX8eDdQ==" saltValue="sj0x1elS9xoUBAajxcgCqA=="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8uLs0dTS9kTUpJOUgfpQO6xc1W6mtV99CQr7jGir8ET/Wrxuq8TdQid7Z1bgnzUrnjAd8EGskZx9Nlr0a/asw==" saltValue="1nz0xLPsRrbuuFcijuX9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473</v>
      </c>
      <c r="AL6" s="260"/>
      <c r="AM6" s="260"/>
      <c r="AN6" s="260"/>
    </row>
    <row r="7" spans="1:46" ht="13.5" customHeight="1" x14ac:dyDescent="0.15">
      <c r="A7" s="259"/>
      <c r="AK7" s="262"/>
      <c r="AL7" s="263"/>
      <c r="AM7" s="263"/>
      <c r="AN7" s="264"/>
      <c r="AO7" s="1101" t="s">
        <v>474</v>
      </c>
      <c r="AP7" s="265"/>
      <c r="AQ7" s="266" t="s">
        <v>475</v>
      </c>
      <c r="AR7" s="267"/>
    </row>
    <row r="8" spans="1:46" x14ac:dyDescent="0.15">
      <c r="A8" s="259"/>
      <c r="AK8" s="268"/>
      <c r="AL8" s="269"/>
      <c r="AM8" s="269"/>
      <c r="AN8" s="270"/>
      <c r="AO8" s="1102"/>
      <c r="AP8" s="271" t="s">
        <v>476</v>
      </c>
      <c r="AQ8" s="272" t="s">
        <v>477</v>
      </c>
      <c r="AR8" s="273" t="s">
        <v>478</v>
      </c>
    </row>
    <row r="9" spans="1:46" x14ac:dyDescent="0.15">
      <c r="A9" s="259"/>
      <c r="AK9" s="1103" t="s">
        <v>479</v>
      </c>
      <c r="AL9" s="1104"/>
      <c r="AM9" s="1104"/>
      <c r="AN9" s="1105"/>
      <c r="AO9" s="274">
        <v>24209603</v>
      </c>
      <c r="AP9" s="274">
        <v>67681</v>
      </c>
      <c r="AQ9" s="275">
        <v>62747</v>
      </c>
      <c r="AR9" s="276">
        <v>7.9</v>
      </c>
    </row>
    <row r="10" spans="1:46" ht="13.5" customHeight="1" x14ac:dyDescent="0.15">
      <c r="A10" s="259"/>
      <c r="AK10" s="1103" t="s">
        <v>480</v>
      </c>
      <c r="AL10" s="1104"/>
      <c r="AM10" s="1104"/>
      <c r="AN10" s="1105"/>
      <c r="AO10" s="277">
        <v>330101</v>
      </c>
      <c r="AP10" s="277">
        <v>923</v>
      </c>
      <c r="AQ10" s="278">
        <v>903</v>
      </c>
      <c r="AR10" s="279">
        <v>2.2000000000000002</v>
      </c>
    </row>
    <row r="11" spans="1:46" ht="13.5" customHeight="1" x14ac:dyDescent="0.15">
      <c r="A11" s="259"/>
      <c r="AK11" s="1103" t="s">
        <v>481</v>
      </c>
      <c r="AL11" s="1104"/>
      <c r="AM11" s="1104"/>
      <c r="AN11" s="1105"/>
      <c r="AO11" s="277" t="s">
        <v>482</v>
      </c>
      <c r="AP11" s="277" t="s">
        <v>482</v>
      </c>
      <c r="AQ11" s="278" t="s">
        <v>482</v>
      </c>
      <c r="AR11" s="279" t="s">
        <v>482</v>
      </c>
    </row>
    <row r="12" spans="1:46" ht="13.5" customHeight="1" x14ac:dyDescent="0.15">
      <c r="A12" s="259"/>
      <c r="AK12" s="1103" t="s">
        <v>483</v>
      </c>
      <c r="AL12" s="1104"/>
      <c r="AM12" s="1104"/>
      <c r="AN12" s="1105"/>
      <c r="AO12" s="277" t="s">
        <v>482</v>
      </c>
      <c r="AP12" s="277" t="s">
        <v>482</v>
      </c>
      <c r="AQ12" s="278" t="s">
        <v>482</v>
      </c>
      <c r="AR12" s="279" t="s">
        <v>482</v>
      </c>
    </row>
    <row r="13" spans="1:46" ht="13.5" customHeight="1" x14ac:dyDescent="0.15">
      <c r="A13" s="259"/>
      <c r="AK13" s="1103" t="s">
        <v>484</v>
      </c>
      <c r="AL13" s="1104"/>
      <c r="AM13" s="1104"/>
      <c r="AN13" s="1105"/>
      <c r="AO13" s="277">
        <v>816605</v>
      </c>
      <c r="AP13" s="277">
        <v>2283</v>
      </c>
      <c r="AQ13" s="278">
        <v>2239</v>
      </c>
      <c r="AR13" s="279">
        <v>2</v>
      </c>
    </row>
    <row r="14" spans="1:46" ht="13.5" customHeight="1" x14ac:dyDescent="0.15">
      <c r="A14" s="259"/>
      <c r="AK14" s="1103" t="s">
        <v>485</v>
      </c>
      <c r="AL14" s="1104"/>
      <c r="AM14" s="1104"/>
      <c r="AN14" s="1105"/>
      <c r="AO14" s="277">
        <v>370817</v>
      </c>
      <c r="AP14" s="277">
        <v>1037</v>
      </c>
      <c r="AQ14" s="278">
        <v>1577</v>
      </c>
      <c r="AR14" s="279">
        <v>-34.200000000000003</v>
      </c>
    </row>
    <row r="15" spans="1:46" ht="13.5" customHeight="1" x14ac:dyDescent="0.15">
      <c r="A15" s="259"/>
      <c r="AK15" s="1106" t="s">
        <v>486</v>
      </c>
      <c r="AL15" s="1107"/>
      <c r="AM15" s="1107"/>
      <c r="AN15" s="1108"/>
      <c r="AO15" s="277">
        <v>-747479</v>
      </c>
      <c r="AP15" s="277">
        <v>-2090</v>
      </c>
      <c r="AQ15" s="278">
        <v>-1898</v>
      </c>
      <c r="AR15" s="279">
        <v>10.1</v>
      </c>
    </row>
    <row r="16" spans="1:46" x14ac:dyDescent="0.15">
      <c r="A16" s="259"/>
      <c r="AK16" s="1106" t="s">
        <v>177</v>
      </c>
      <c r="AL16" s="1107"/>
      <c r="AM16" s="1107"/>
      <c r="AN16" s="1108"/>
      <c r="AO16" s="277">
        <v>24979647</v>
      </c>
      <c r="AP16" s="277">
        <v>69834</v>
      </c>
      <c r="AQ16" s="278">
        <v>65568</v>
      </c>
      <c r="AR16" s="279">
        <v>6.5</v>
      </c>
    </row>
    <row r="17" spans="1:46" x14ac:dyDescent="0.15">
      <c r="A17" s="259"/>
    </row>
    <row r="18" spans="1:46" x14ac:dyDescent="0.15">
      <c r="A18" s="259"/>
      <c r="AQ18" s="280"/>
      <c r="AR18" s="280"/>
    </row>
    <row r="19" spans="1:46" x14ac:dyDescent="0.15">
      <c r="A19" s="259"/>
      <c r="AK19" s="255" t="s">
        <v>487</v>
      </c>
    </row>
    <row r="20" spans="1:46" x14ac:dyDescent="0.15">
      <c r="A20" s="259"/>
      <c r="AK20" s="281"/>
      <c r="AL20" s="282"/>
      <c r="AM20" s="282"/>
      <c r="AN20" s="283"/>
      <c r="AO20" s="284" t="s">
        <v>488</v>
      </c>
      <c r="AP20" s="285" t="s">
        <v>489</v>
      </c>
      <c r="AQ20" s="286" t="s">
        <v>490</v>
      </c>
      <c r="AR20" s="287"/>
    </row>
    <row r="21" spans="1:46" s="260" customFormat="1" x14ac:dyDescent="0.15">
      <c r="A21" s="288"/>
      <c r="AK21" s="1109" t="s">
        <v>491</v>
      </c>
      <c r="AL21" s="1110"/>
      <c r="AM21" s="1110"/>
      <c r="AN21" s="1111"/>
      <c r="AO21" s="289">
        <v>7.54</v>
      </c>
      <c r="AP21" s="290">
        <v>6.35</v>
      </c>
      <c r="AQ21" s="291">
        <v>1.19</v>
      </c>
      <c r="AS21" s="292"/>
      <c r="AT21" s="288"/>
    </row>
    <row r="22" spans="1:46" s="260" customFormat="1" x14ac:dyDescent="0.15">
      <c r="A22" s="288"/>
      <c r="AK22" s="1109" t="s">
        <v>492</v>
      </c>
      <c r="AL22" s="1110"/>
      <c r="AM22" s="1110"/>
      <c r="AN22" s="1111"/>
      <c r="AO22" s="293">
        <v>97.7</v>
      </c>
      <c r="AP22" s="294">
        <v>98.6</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493</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495</v>
      </c>
      <c r="AL29" s="260"/>
      <c r="AM29" s="260"/>
      <c r="AN29" s="260"/>
      <c r="AS29" s="302"/>
    </row>
    <row r="30" spans="1:46" ht="13.5" customHeight="1" x14ac:dyDescent="0.15">
      <c r="A30" s="259"/>
      <c r="AK30" s="262"/>
      <c r="AL30" s="263"/>
      <c r="AM30" s="263"/>
      <c r="AN30" s="264"/>
      <c r="AO30" s="1101" t="s">
        <v>474</v>
      </c>
      <c r="AP30" s="265"/>
      <c r="AQ30" s="266" t="s">
        <v>475</v>
      </c>
      <c r="AR30" s="267"/>
    </row>
    <row r="31" spans="1:46" x14ac:dyDescent="0.15">
      <c r="A31" s="259"/>
      <c r="AK31" s="268"/>
      <c r="AL31" s="269"/>
      <c r="AM31" s="269"/>
      <c r="AN31" s="270"/>
      <c r="AO31" s="1102"/>
      <c r="AP31" s="271" t="s">
        <v>476</v>
      </c>
      <c r="AQ31" s="272" t="s">
        <v>477</v>
      </c>
      <c r="AR31" s="273" t="s">
        <v>478</v>
      </c>
    </row>
    <row r="32" spans="1:46" ht="27" customHeight="1" x14ac:dyDescent="0.15">
      <c r="A32" s="259"/>
      <c r="AK32" s="1117" t="s">
        <v>496</v>
      </c>
      <c r="AL32" s="1118"/>
      <c r="AM32" s="1118"/>
      <c r="AN32" s="1119"/>
      <c r="AO32" s="303">
        <v>3069078</v>
      </c>
      <c r="AP32" s="303">
        <v>8580</v>
      </c>
      <c r="AQ32" s="304">
        <v>3862</v>
      </c>
      <c r="AR32" s="305">
        <v>122.2</v>
      </c>
    </row>
    <row r="33" spans="1:46" ht="13.5" customHeight="1" x14ac:dyDescent="0.15">
      <c r="A33" s="259"/>
      <c r="AK33" s="1117" t="s">
        <v>497</v>
      </c>
      <c r="AL33" s="1118"/>
      <c r="AM33" s="1118"/>
      <c r="AN33" s="1119"/>
      <c r="AO33" s="303" t="s">
        <v>482</v>
      </c>
      <c r="AP33" s="303" t="s">
        <v>482</v>
      </c>
      <c r="AQ33" s="304" t="s">
        <v>482</v>
      </c>
      <c r="AR33" s="305" t="s">
        <v>482</v>
      </c>
    </row>
    <row r="34" spans="1:46" ht="27" customHeight="1" x14ac:dyDescent="0.15">
      <c r="A34" s="259"/>
      <c r="AK34" s="1117" t="s">
        <v>498</v>
      </c>
      <c r="AL34" s="1118"/>
      <c r="AM34" s="1118"/>
      <c r="AN34" s="1119"/>
      <c r="AO34" s="303">
        <v>193603</v>
      </c>
      <c r="AP34" s="303">
        <v>541</v>
      </c>
      <c r="AQ34" s="304">
        <v>339</v>
      </c>
      <c r="AR34" s="305">
        <v>59.6</v>
      </c>
    </row>
    <row r="35" spans="1:46" ht="27" customHeight="1" x14ac:dyDescent="0.15">
      <c r="A35" s="259"/>
      <c r="AK35" s="1117" t="s">
        <v>499</v>
      </c>
      <c r="AL35" s="1118"/>
      <c r="AM35" s="1118"/>
      <c r="AN35" s="1119"/>
      <c r="AO35" s="303" t="s">
        <v>482</v>
      </c>
      <c r="AP35" s="303" t="s">
        <v>482</v>
      </c>
      <c r="AQ35" s="304">
        <v>19</v>
      </c>
      <c r="AR35" s="305" t="s">
        <v>482</v>
      </c>
    </row>
    <row r="36" spans="1:46" ht="27" customHeight="1" x14ac:dyDescent="0.15">
      <c r="A36" s="259"/>
      <c r="AK36" s="1117" t="s">
        <v>500</v>
      </c>
      <c r="AL36" s="1118"/>
      <c r="AM36" s="1118"/>
      <c r="AN36" s="1119"/>
      <c r="AO36" s="303">
        <v>127961</v>
      </c>
      <c r="AP36" s="303">
        <v>358</v>
      </c>
      <c r="AQ36" s="304">
        <v>364</v>
      </c>
      <c r="AR36" s="305">
        <v>-1.6</v>
      </c>
    </row>
    <row r="37" spans="1:46" ht="13.5" customHeight="1" x14ac:dyDescent="0.15">
      <c r="A37" s="259"/>
      <c r="AK37" s="1117" t="s">
        <v>501</v>
      </c>
      <c r="AL37" s="1118"/>
      <c r="AM37" s="1118"/>
      <c r="AN37" s="1119"/>
      <c r="AO37" s="303" t="s">
        <v>482</v>
      </c>
      <c r="AP37" s="303" t="s">
        <v>482</v>
      </c>
      <c r="AQ37" s="304">
        <v>2345</v>
      </c>
      <c r="AR37" s="305" t="s">
        <v>482</v>
      </c>
    </row>
    <row r="38" spans="1:46" ht="27" customHeight="1" x14ac:dyDescent="0.15">
      <c r="A38" s="259"/>
      <c r="AK38" s="1120" t="s">
        <v>502</v>
      </c>
      <c r="AL38" s="1121"/>
      <c r="AM38" s="1121"/>
      <c r="AN38" s="1122"/>
      <c r="AO38" s="306" t="s">
        <v>482</v>
      </c>
      <c r="AP38" s="306" t="s">
        <v>482</v>
      </c>
      <c r="AQ38" s="307" t="s">
        <v>482</v>
      </c>
      <c r="AR38" s="295" t="s">
        <v>482</v>
      </c>
      <c r="AS38" s="302"/>
    </row>
    <row r="39" spans="1:46" x14ac:dyDescent="0.15">
      <c r="A39" s="259"/>
      <c r="AK39" s="1120" t="s">
        <v>503</v>
      </c>
      <c r="AL39" s="1121"/>
      <c r="AM39" s="1121"/>
      <c r="AN39" s="1122"/>
      <c r="AO39" s="303" t="s">
        <v>482</v>
      </c>
      <c r="AP39" s="303" t="s">
        <v>482</v>
      </c>
      <c r="AQ39" s="304">
        <v>-12</v>
      </c>
      <c r="AR39" s="305" t="s">
        <v>482</v>
      </c>
      <c r="AS39" s="302"/>
    </row>
    <row r="40" spans="1:46" ht="27" customHeight="1" x14ac:dyDescent="0.15">
      <c r="A40" s="259"/>
      <c r="AK40" s="1117" t="s">
        <v>504</v>
      </c>
      <c r="AL40" s="1118"/>
      <c r="AM40" s="1118"/>
      <c r="AN40" s="1119"/>
      <c r="AO40" s="303">
        <v>-4763855</v>
      </c>
      <c r="AP40" s="303">
        <v>-13318</v>
      </c>
      <c r="AQ40" s="304">
        <v>-12184</v>
      </c>
      <c r="AR40" s="305">
        <v>9.3000000000000007</v>
      </c>
      <c r="AS40" s="302"/>
    </row>
    <row r="41" spans="1:46" x14ac:dyDescent="0.15">
      <c r="A41" s="259"/>
      <c r="AK41" s="1123" t="s">
        <v>287</v>
      </c>
      <c r="AL41" s="1124"/>
      <c r="AM41" s="1124"/>
      <c r="AN41" s="1125"/>
      <c r="AO41" s="303">
        <v>-1373213</v>
      </c>
      <c r="AP41" s="303">
        <v>-3839</v>
      </c>
      <c r="AQ41" s="304">
        <v>-5268</v>
      </c>
      <c r="AR41" s="305">
        <v>-27.1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505</v>
      </c>
    </row>
    <row r="48" spans="1:46" x14ac:dyDescent="0.15">
      <c r="A48" s="259"/>
      <c r="AK48" s="313" t="s">
        <v>506</v>
      </c>
      <c r="AL48" s="313"/>
      <c r="AM48" s="313"/>
      <c r="AN48" s="313"/>
      <c r="AO48" s="313"/>
      <c r="AP48" s="313"/>
      <c r="AQ48" s="314"/>
      <c r="AR48" s="313"/>
    </row>
    <row r="49" spans="1:44" ht="13.5" customHeight="1" x14ac:dyDescent="0.15">
      <c r="A49" s="259"/>
      <c r="AK49" s="315"/>
      <c r="AL49" s="316"/>
      <c r="AM49" s="1112" t="s">
        <v>474</v>
      </c>
      <c r="AN49" s="1114" t="s">
        <v>507</v>
      </c>
      <c r="AO49" s="1115"/>
      <c r="AP49" s="1115"/>
      <c r="AQ49" s="1115"/>
      <c r="AR49" s="1116"/>
    </row>
    <row r="50" spans="1:44" x14ac:dyDescent="0.15">
      <c r="A50" s="259"/>
      <c r="AK50" s="317"/>
      <c r="AL50" s="318"/>
      <c r="AM50" s="1113"/>
      <c r="AN50" s="319" t="s">
        <v>508</v>
      </c>
      <c r="AO50" s="320" t="s">
        <v>509</v>
      </c>
      <c r="AP50" s="321" t="s">
        <v>510</v>
      </c>
      <c r="AQ50" s="322" t="s">
        <v>511</v>
      </c>
      <c r="AR50" s="323" t="s">
        <v>512</v>
      </c>
    </row>
    <row r="51" spans="1:44" x14ac:dyDescent="0.15">
      <c r="A51" s="259"/>
      <c r="AK51" s="315" t="s">
        <v>513</v>
      </c>
      <c r="AL51" s="316"/>
      <c r="AM51" s="324">
        <v>18793493</v>
      </c>
      <c r="AN51" s="325">
        <v>53103</v>
      </c>
      <c r="AO51" s="326">
        <v>4.5</v>
      </c>
      <c r="AP51" s="327">
        <v>51681</v>
      </c>
      <c r="AQ51" s="328">
        <v>3.8</v>
      </c>
      <c r="AR51" s="329">
        <v>0.7</v>
      </c>
    </row>
    <row r="52" spans="1:44" x14ac:dyDescent="0.15">
      <c r="A52" s="259"/>
      <c r="AK52" s="330"/>
      <c r="AL52" s="331" t="s">
        <v>514</v>
      </c>
      <c r="AM52" s="332">
        <v>12251841</v>
      </c>
      <c r="AN52" s="333">
        <v>34619</v>
      </c>
      <c r="AO52" s="334">
        <v>-11.3</v>
      </c>
      <c r="AP52" s="335">
        <v>37226</v>
      </c>
      <c r="AQ52" s="336">
        <v>-0.1</v>
      </c>
      <c r="AR52" s="337">
        <v>-11.2</v>
      </c>
    </row>
    <row r="53" spans="1:44" x14ac:dyDescent="0.15">
      <c r="A53" s="259"/>
      <c r="AK53" s="315" t="s">
        <v>515</v>
      </c>
      <c r="AL53" s="316"/>
      <c r="AM53" s="324">
        <v>16917506</v>
      </c>
      <c r="AN53" s="325">
        <v>47904</v>
      </c>
      <c r="AO53" s="326">
        <v>-9.8000000000000007</v>
      </c>
      <c r="AP53" s="327">
        <v>50465</v>
      </c>
      <c r="AQ53" s="328">
        <v>-2.4</v>
      </c>
      <c r="AR53" s="329">
        <v>-7.4</v>
      </c>
    </row>
    <row r="54" spans="1:44" x14ac:dyDescent="0.15">
      <c r="A54" s="259"/>
      <c r="AK54" s="330"/>
      <c r="AL54" s="331" t="s">
        <v>514</v>
      </c>
      <c r="AM54" s="332">
        <v>10812820</v>
      </c>
      <c r="AN54" s="333">
        <v>30618</v>
      </c>
      <c r="AO54" s="334">
        <v>-11.6</v>
      </c>
      <c r="AP54" s="335">
        <v>34193</v>
      </c>
      <c r="AQ54" s="336">
        <v>-8.1</v>
      </c>
      <c r="AR54" s="337">
        <v>-3.5</v>
      </c>
    </row>
    <row r="55" spans="1:44" x14ac:dyDescent="0.15">
      <c r="A55" s="259"/>
      <c r="AK55" s="315" t="s">
        <v>516</v>
      </c>
      <c r="AL55" s="316"/>
      <c r="AM55" s="324">
        <v>14180493</v>
      </c>
      <c r="AN55" s="325">
        <v>40368</v>
      </c>
      <c r="AO55" s="326">
        <v>-15.7</v>
      </c>
      <c r="AP55" s="327">
        <v>51679</v>
      </c>
      <c r="AQ55" s="328">
        <v>2.4</v>
      </c>
      <c r="AR55" s="329">
        <v>-18.100000000000001</v>
      </c>
    </row>
    <row r="56" spans="1:44" x14ac:dyDescent="0.15">
      <c r="A56" s="259"/>
      <c r="AK56" s="330"/>
      <c r="AL56" s="331" t="s">
        <v>514</v>
      </c>
      <c r="AM56" s="332">
        <v>8434305</v>
      </c>
      <c r="AN56" s="333">
        <v>24010</v>
      </c>
      <c r="AO56" s="334">
        <v>-21.6</v>
      </c>
      <c r="AP56" s="335">
        <v>35132</v>
      </c>
      <c r="AQ56" s="336">
        <v>2.7</v>
      </c>
      <c r="AR56" s="337">
        <v>-24.3</v>
      </c>
    </row>
    <row r="57" spans="1:44" x14ac:dyDescent="0.15">
      <c r="A57" s="259"/>
      <c r="AK57" s="315" t="s">
        <v>517</v>
      </c>
      <c r="AL57" s="316"/>
      <c r="AM57" s="324">
        <v>14994962</v>
      </c>
      <c r="AN57" s="325">
        <v>42391</v>
      </c>
      <c r="AO57" s="326">
        <v>5</v>
      </c>
      <c r="AP57" s="327">
        <v>49665</v>
      </c>
      <c r="AQ57" s="328">
        <v>-3.9</v>
      </c>
      <c r="AR57" s="329">
        <v>8.9</v>
      </c>
    </row>
    <row r="58" spans="1:44" x14ac:dyDescent="0.15">
      <c r="A58" s="259"/>
      <c r="AK58" s="330"/>
      <c r="AL58" s="331" t="s">
        <v>514</v>
      </c>
      <c r="AM58" s="332">
        <v>10303564</v>
      </c>
      <c r="AN58" s="333">
        <v>29128</v>
      </c>
      <c r="AO58" s="334">
        <v>21.3</v>
      </c>
      <c r="AP58" s="335">
        <v>34678</v>
      </c>
      <c r="AQ58" s="336">
        <v>-1.3</v>
      </c>
      <c r="AR58" s="337">
        <v>22.6</v>
      </c>
    </row>
    <row r="59" spans="1:44" x14ac:dyDescent="0.15">
      <c r="A59" s="259"/>
      <c r="AK59" s="315" t="s">
        <v>518</v>
      </c>
      <c r="AL59" s="316"/>
      <c r="AM59" s="324">
        <v>27448879</v>
      </c>
      <c r="AN59" s="325">
        <v>76737</v>
      </c>
      <c r="AO59" s="326">
        <v>81</v>
      </c>
      <c r="AP59" s="327">
        <v>63439</v>
      </c>
      <c r="AQ59" s="328">
        <v>27.7</v>
      </c>
      <c r="AR59" s="329">
        <v>53.3</v>
      </c>
    </row>
    <row r="60" spans="1:44" x14ac:dyDescent="0.15">
      <c r="A60" s="259"/>
      <c r="AK60" s="330"/>
      <c r="AL60" s="331" t="s">
        <v>514</v>
      </c>
      <c r="AM60" s="332">
        <v>16470129</v>
      </c>
      <c r="AN60" s="333">
        <v>46044</v>
      </c>
      <c r="AO60" s="334">
        <v>58.1</v>
      </c>
      <c r="AP60" s="335">
        <v>46463</v>
      </c>
      <c r="AQ60" s="336">
        <v>34</v>
      </c>
      <c r="AR60" s="337">
        <v>24.1</v>
      </c>
    </row>
    <row r="61" spans="1:44" x14ac:dyDescent="0.15">
      <c r="A61" s="259"/>
      <c r="AK61" s="315" t="s">
        <v>519</v>
      </c>
      <c r="AL61" s="338"/>
      <c r="AM61" s="324">
        <v>18467067</v>
      </c>
      <c r="AN61" s="325">
        <v>52101</v>
      </c>
      <c r="AO61" s="326">
        <v>13</v>
      </c>
      <c r="AP61" s="327">
        <v>53386</v>
      </c>
      <c r="AQ61" s="339">
        <v>5.5</v>
      </c>
      <c r="AR61" s="329">
        <v>7.5</v>
      </c>
    </row>
    <row r="62" spans="1:44" x14ac:dyDescent="0.15">
      <c r="A62" s="259"/>
      <c r="AK62" s="330"/>
      <c r="AL62" s="331" t="s">
        <v>514</v>
      </c>
      <c r="AM62" s="332">
        <v>11654532</v>
      </c>
      <c r="AN62" s="333">
        <v>32884</v>
      </c>
      <c r="AO62" s="334">
        <v>7</v>
      </c>
      <c r="AP62" s="335">
        <v>37538</v>
      </c>
      <c r="AQ62" s="336">
        <v>5.4</v>
      </c>
      <c r="AR62" s="337">
        <v>1.6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iCilnYFx9RiCFEYI+aNT/eJ7D+SZAf2YVOVjNQAeLwiLg8nNz9+RjsAnP9es9JO8jmH0ozEpu6LaiAVk4n/XZA==" saltValue="L31cB8C7kmg/06itZPni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471</v>
      </c>
    </row>
    <row r="121" spans="125:125" ht="13.5" hidden="1" customHeight="1" x14ac:dyDescent="0.15">
      <c r="DU121" s="253"/>
    </row>
  </sheetData>
  <sheetProtection algorithmName="SHA-512" hashValue="yNs+0spLBkgc3/8TrUFbdNaoEtgyedEo8V7sOzdIhmNm7pAUxNOGaqkTi29w4fP677XZTpJWSbxwd+sapQcd3A==" saltValue="ns3fQKDnfi32eChvauhB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471</v>
      </c>
    </row>
  </sheetData>
  <sheetProtection algorithmName="SHA-512" hashValue="hVq5nsVDh9iX/YBAoacS1nBjxdJuaIvwS7f4yOTC/7JobCJOH7Et1QTSpxPqlJDRwocWrHF6JGo5mc3n3FtyWA==" saltValue="iQs9OUd4HvrmfQt29Bvmt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26" t="s">
        <v>3</v>
      </c>
      <c r="D47" s="1126"/>
      <c r="E47" s="1127"/>
      <c r="F47" s="11">
        <v>20.07</v>
      </c>
      <c r="G47" s="12">
        <v>19.63</v>
      </c>
      <c r="H47" s="12">
        <v>19.25</v>
      </c>
      <c r="I47" s="12">
        <v>20.88</v>
      </c>
      <c r="J47" s="13">
        <v>21.05</v>
      </c>
    </row>
    <row r="48" spans="2:10" ht="57.75" customHeight="1" x14ac:dyDescent="0.15">
      <c r="B48" s="14"/>
      <c r="C48" s="1128" t="s">
        <v>4</v>
      </c>
      <c r="D48" s="1128"/>
      <c r="E48" s="1129"/>
      <c r="F48" s="15">
        <v>4.7</v>
      </c>
      <c r="G48" s="16">
        <v>7.55</v>
      </c>
      <c r="H48" s="16">
        <v>9.07</v>
      </c>
      <c r="I48" s="16">
        <v>9.1</v>
      </c>
      <c r="J48" s="17">
        <v>7.69</v>
      </c>
    </row>
    <row r="49" spans="2:10" ht="57.75" customHeight="1" thickBot="1" x14ac:dyDescent="0.2">
      <c r="B49" s="18"/>
      <c r="C49" s="1130" t="s">
        <v>5</v>
      </c>
      <c r="D49" s="1130"/>
      <c r="E49" s="1131"/>
      <c r="F49" s="19" t="s">
        <v>526</v>
      </c>
      <c r="G49" s="20" t="s">
        <v>527</v>
      </c>
      <c r="H49" s="20" t="s">
        <v>528</v>
      </c>
      <c r="I49" s="20" t="s">
        <v>529</v>
      </c>
      <c r="J49" s="21" t="s">
        <v>530</v>
      </c>
    </row>
    <row r="50" spans="2:10" x14ac:dyDescent="0.15"/>
  </sheetData>
  <sheetProtection algorithmName="SHA-512" hashValue="HB1OceoLX+4GMn2h4NouKjdzPS5Dpw4mZofWvGl/CzyMhSBH7eFUdTZYsWVw+ho3/26Msm/NdTH14VFNBQX35w==" saltValue="CPIUdJFGl9zLyuOQTvCo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36" t="s">
        <v>531</v>
      </c>
      <c r="D34" s="1136"/>
      <c r="E34" s="1137"/>
      <c r="F34" s="32">
        <v>4.7</v>
      </c>
      <c r="G34" s="33">
        <v>7.54</v>
      </c>
      <c r="H34" s="33">
        <v>9.07</v>
      </c>
      <c r="I34" s="33">
        <v>9.09</v>
      </c>
      <c r="J34" s="34">
        <v>7.69</v>
      </c>
      <c r="K34" s="22"/>
      <c r="L34" s="22"/>
      <c r="M34" s="22"/>
      <c r="N34" s="22"/>
      <c r="O34" s="22"/>
      <c r="P34" s="22"/>
    </row>
    <row r="35" spans="1:16" ht="39" customHeight="1" x14ac:dyDescent="0.15">
      <c r="A35" s="22"/>
      <c r="B35" s="35"/>
      <c r="C35" s="1132" t="s">
        <v>532</v>
      </c>
      <c r="D35" s="1132"/>
      <c r="E35" s="1133"/>
      <c r="F35" s="36">
        <v>2.31</v>
      </c>
      <c r="G35" s="37">
        <v>2.64</v>
      </c>
      <c r="H35" s="37">
        <v>2.12</v>
      </c>
      <c r="I35" s="37">
        <v>1.91</v>
      </c>
      <c r="J35" s="38">
        <v>1.36</v>
      </c>
      <c r="K35" s="22"/>
      <c r="L35" s="22"/>
      <c r="M35" s="22"/>
      <c r="N35" s="22"/>
      <c r="O35" s="22"/>
      <c r="P35" s="22"/>
    </row>
    <row r="36" spans="1:16" ht="39" customHeight="1" x14ac:dyDescent="0.15">
      <c r="A36" s="22"/>
      <c r="B36" s="35"/>
      <c r="C36" s="1132" t="s">
        <v>533</v>
      </c>
      <c r="D36" s="1132"/>
      <c r="E36" s="1133"/>
      <c r="F36" s="36">
        <v>0.75</v>
      </c>
      <c r="G36" s="37">
        <v>0.63</v>
      </c>
      <c r="H36" s="37">
        <v>1.28</v>
      </c>
      <c r="I36" s="37">
        <v>0.67</v>
      </c>
      <c r="J36" s="38">
        <v>0.66</v>
      </c>
      <c r="K36" s="22"/>
      <c r="L36" s="22"/>
      <c r="M36" s="22"/>
      <c r="N36" s="22"/>
      <c r="O36" s="22"/>
      <c r="P36" s="22"/>
    </row>
    <row r="37" spans="1:16" ht="39" customHeight="1" x14ac:dyDescent="0.15">
      <c r="A37" s="22"/>
      <c r="B37" s="35"/>
      <c r="C37" s="1132" t="s">
        <v>534</v>
      </c>
      <c r="D37" s="1132"/>
      <c r="E37" s="1133"/>
      <c r="F37" s="36">
        <v>0.23</v>
      </c>
      <c r="G37" s="37">
        <v>0.26</v>
      </c>
      <c r="H37" s="37">
        <v>0.32</v>
      </c>
      <c r="I37" s="37">
        <v>0.24</v>
      </c>
      <c r="J37" s="38">
        <v>0.2</v>
      </c>
      <c r="K37" s="22"/>
      <c r="L37" s="22"/>
      <c r="M37" s="22"/>
      <c r="N37" s="22"/>
      <c r="O37" s="22"/>
      <c r="P37" s="22"/>
    </row>
    <row r="38" spans="1:16" ht="39" customHeight="1" x14ac:dyDescent="0.15">
      <c r="A38" s="22"/>
      <c r="B38" s="35"/>
      <c r="C38" s="1132"/>
      <c r="D38" s="1132"/>
      <c r="E38" s="1133"/>
      <c r="F38" s="36"/>
      <c r="G38" s="37"/>
      <c r="H38" s="37"/>
      <c r="I38" s="37"/>
      <c r="J38" s="38"/>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535</v>
      </c>
      <c r="D42" s="1132"/>
      <c r="E42" s="1133"/>
      <c r="F42" s="36" t="s">
        <v>482</v>
      </c>
      <c r="G42" s="37" t="s">
        <v>482</v>
      </c>
      <c r="H42" s="37" t="s">
        <v>482</v>
      </c>
      <c r="I42" s="37" t="s">
        <v>482</v>
      </c>
      <c r="J42" s="38" t="s">
        <v>482</v>
      </c>
      <c r="K42" s="22"/>
      <c r="L42" s="22"/>
      <c r="M42" s="22"/>
      <c r="N42" s="22"/>
      <c r="O42" s="22"/>
      <c r="P42" s="22"/>
    </row>
    <row r="43" spans="1:16" ht="39" customHeight="1" thickBot="1" x14ac:dyDescent="0.2">
      <c r="A43" s="22"/>
      <c r="B43" s="40"/>
      <c r="C43" s="1134" t="s">
        <v>536</v>
      </c>
      <c r="D43" s="1134"/>
      <c r="E43" s="1135"/>
      <c r="F43" s="41">
        <v>0</v>
      </c>
      <c r="G43" s="42" t="s">
        <v>482</v>
      </c>
      <c r="H43" s="42" t="s">
        <v>482</v>
      </c>
      <c r="I43" s="42" t="s">
        <v>482</v>
      </c>
      <c r="J43" s="43" t="s">
        <v>482</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NwScb0dS2dNj63PJ245+POOyVL5W456g/mLzSOJnq4GxWrTMH+EaMeMORx3hdc2XbOFRlISFXXDEo0HFjmSwA==" saltValue="qLwSlDXLopaU9g3SaCxC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70"/>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521</v>
      </c>
      <c r="L44" s="54" t="s">
        <v>522</v>
      </c>
      <c r="M44" s="54" t="s">
        <v>523</v>
      </c>
      <c r="N44" s="54" t="s">
        <v>524</v>
      </c>
      <c r="O44" s="55" t="s">
        <v>525</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3201</v>
      </c>
      <c r="L45" s="58">
        <v>3136</v>
      </c>
      <c r="M45" s="58">
        <v>3174</v>
      </c>
      <c r="N45" s="58">
        <v>3110</v>
      </c>
      <c r="O45" s="59">
        <v>3069</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482</v>
      </c>
      <c r="L46" s="62" t="s">
        <v>482</v>
      </c>
      <c r="M46" s="62" t="s">
        <v>482</v>
      </c>
      <c r="N46" s="62" t="s">
        <v>482</v>
      </c>
      <c r="O46" s="63" t="s">
        <v>482</v>
      </c>
      <c r="P46" s="46"/>
      <c r="Q46" s="46"/>
      <c r="R46" s="46"/>
      <c r="S46" s="46"/>
      <c r="T46" s="46"/>
      <c r="U46" s="46"/>
    </row>
    <row r="47" spans="1:21" ht="30.75" customHeight="1" x14ac:dyDescent="0.15">
      <c r="A47" s="46"/>
      <c r="B47" s="1140"/>
      <c r="C47" s="1141"/>
      <c r="D47" s="60"/>
      <c r="E47" s="1146" t="s">
        <v>12</v>
      </c>
      <c r="F47" s="1146"/>
      <c r="G47" s="1146"/>
      <c r="H47" s="1146"/>
      <c r="I47" s="1146"/>
      <c r="J47" s="1147"/>
      <c r="K47" s="61">
        <v>87</v>
      </c>
      <c r="L47" s="62">
        <v>167</v>
      </c>
      <c r="M47" s="62">
        <v>156</v>
      </c>
      <c r="N47" s="62">
        <v>194</v>
      </c>
      <c r="O47" s="63">
        <v>194</v>
      </c>
      <c r="P47" s="46"/>
      <c r="Q47" s="46"/>
      <c r="R47" s="46"/>
      <c r="S47" s="46"/>
      <c r="T47" s="46"/>
      <c r="U47" s="46"/>
    </row>
    <row r="48" spans="1:21" ht="30.75" customHeight="1" x14ac:dyDescent="0.15">
      <c r="A48" s="46"/>
      <c r="B48" s="1140"/>
      <c r="C48" s="1141"/>
      <c r="D48" s="60"/>
      <c r="E48" s="1146" t="s">
        <v>13</v>
      </c>
      <c r="F48" s="1146"/>
      <c r="G48" s="1146"/>
      <c r="H48" s="1146"/>
      <c r="I48" s="1146"/>
      <c r="J48" s="1147"/>
      <c r="K48" s="61" t="s">
        <v>482</v>
      </c>
      <c r="L48" s="62" t="s">
        <v>482</v>
      </c>
      <c r="M48" s="62" t="s">
        <v>482</v>
      </c>
      <c r="N48" s="62" t="s">
        <v>482</v>
      </c>
      <c r="O48" s="63" t="s">
        <v>482</v>
      </c>
      <c r="P48" s="46"/>
      <c r="Q48" s="46"/>
      <c r="R48" s="46"/>
      <c r="S48" s="46"/>
      <c r="T48" s="46"/>
      <c r="U48" s="46"/>
    </row>
    <row r="49" spans="1:21" ht="30.75" customHeight="1" x14ac:dyDescent="0.15">
      <c r="A49" s="46"/>
      <c r="B49" s="1140"/>
      <c r="C49" s="1141"/>
      <c r="D49" s="60"/>
      <c r="E49" s="1146" t="s">
        <v>14</v>
      </c>
      <c r="F49" s="1146"/>
      <c r="G49" s="1146"/>
      <c r="H49" s="1146"/>
      <c r="I49" s="1146"/>
      <c r="J49" s="1147"/>
      <c r="K49" s="61">
        <v>100</v>
      </c>
      <c r="L49" s="62">
        <v>112</v>
      </c>
      <c r="M49" s="62">
        <v>102</v>
      </c>
      <c r="N49" s="62">
        <v>102</v>
      </c>
      <c r="O49" s="63">
        <v>128</v>
      </c>
      <c r="P49" s="46"/>
      <c r="Q49" s="46"/>
      <c r="R49" s="46"/>
      <c r="S49" s="46"/>
      <c r="T49" s="46"/>
      <c r="U49" s="46"/>
    </row>
    <row r="50" spans="1:21" ht="30.75" customHeight="1" x14ac:dyDescent="0.15">
      <c r="A50" s="46"/>
      <c r="B50" s="1140"/>
      <c r="C50" s="1141"/>
      <c r="D50" s="60"/>
      <c r="E50" s="1146" t="s">
        <v>15</v>
      </c>
      <c r="F50" s="1146"/>
      <c r="G50" s="1146"/>
      <c r="H50" s="1146"/>
      <c r="I50" s="1146"/>
      <c r="J50" s="1147"/>
      <c r="K50" s="61">
        <v>15</v>
      </c>
      <c r="L50" s="62">
        <v>15</v>
      </c>
      <c r="M50" s="62" t="s">
        <v>482</v>
      </c>
      <c r="N50" s="62" t="s">
        <v>482</v>
      </c>
      <c r="O50" s="63" t="s">
        <v>482</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482</v>
      </c>
      <c r="L51" s="62" t="s">
        <v>482</v>
      </c>
      <c r="M51" s="62" t="s">
        <v>482</v>
      </c>
      <c r="N51" s="62" t="s">
        <v>482</v>
      </c>
      <c r="O51" s="63" t="s">
        <v>482</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5991</v>
      </c>
      <c r="L52" s="62">
        <v>5937</v>
      </c>
      <c r="M52" s="62">
        <v>5744</v>
      </c>
      <c r="N52" s="62">
        <v>5215</v>
      </c>
      <c r="O52" s="63">
        <v>4764</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-2588</v>
      </c>
      <c r="L53" s="67">
        <v>-2507</v>
      </c>
      <c r="M53" s="67">
        <v>-2312</v>
      </c>
      <c r="N53" s="67">
        <v>-1809</v>
      </c>
      <c r="O53" s="68">
        <v>-1373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15">
      <c r="B58" s="1154" t="s">
        <v>24</v>
      </c>
      <c r="C58" s="1155"/>
      <c r="D58" s="1160" t="s">
        <v>25</v>
      </c>
      <c r="E58" s="1161"/>
      <c r="F58" s="1161"/>
      <c r="G58" s="1161"/>
      <c r="H58" s="1161"/>
      <c r="I58" s="1161"/>
      <c r="J58" s="1162"/>
      <c r="K58" s="81">
        <v>169</v>
      </c>
      <c r="L58" s="82">
        <v>124</v>
      </c>
      <c r="M58" s="82" t="s">
        <v>482</v>
      </c>
      <c r="N58" s="82" t="s">
        <v>482</v>
      </c>
      <c r="O58" s="83" t="s">
        <v>482</v>
      </c>
    </row>
    <row r="59" spans="1:21" ht="31.5" customHeight="1" x14ac:dyDescent="0.15">
      <c r="B59" s="1156"/>
      <c r="C59" s="1157"/>
      <c r="D59" s="1163" t="s">
        <v>26</v>
      </c>
      <c r="E59" s="1164"/>
      <c r="F59" s="1164"/>
      <c r="G59" s="1164"/>
      <c r="H59" s="1164"/>
      <c r="I59" s="1164"/>
      <c r="J59" s="1165"/>
      <c r="K59" s="84">
        <v>2297</v>
      </c>
      <c r="L59" s="85">
        <v>1512</v>
      </c>
      <c r="M59" s="85">
        <v>1503</v>
      </c>
      <c r="N59" s="85">
        <v>2636</v>
      </c>
      <c r="O59" s="86">
        <v>3078</v>
      </c>
    </row>
    <row r="60" spans="1:21" ht="31.5" customHeight="1" thickBot="1" x14ac:dyDescent="0.2">
      <c r="B60" s="1158"/>
      <c r="C60" s="1159"/>
      <c r="D60" s="1166" t="s">
        <v>27</v>
      </c>
      <c r="E60" s="1167"/>
      <c r="F60" s="1167"/>
      <c r="G60" s="1167"/>
      <c r="H60" s="1167"/>
      <c r="I60" s="1167"/>
      <c r="J60" s="1168"/>
      <c r="K60" s="87">
        <v>226</v>
      </c>
      <c r="L60" s="88">
        <v>509</v>
      </c>
      <c r="M60" s="88">
        <v>169</v>
      </c>
      <c r="N60" s="88">
        <v>325</v>
      </c>
      <c r="O60" s="89">
        <v>519</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ht="12.6" hidden="1" customHeight="1" x14ac:dyDescent="0.15"/>
    <row r="66" ht="12.6" hidden="1" customHeight="1" x14ac:dyDescent="0.15"/>
    <row r="67" ht="12.6" hidden="1" customHeight="1" x14ac:dyDescent="0.15"/>
    <row r="68" ht="12.6" hidden="1" customHeight="1" x14ac:dyDescent="0.15"/>
    <row r="69" ht="12.6" hidden="1" customHeight="1" x14ac:dyDescent="0.15"/>
    <row r="70" ht="12.6" hidden="1" customHeight="1" x14ac:dyDescent="0.15"/>
  </sheetData>
  <sheetProtection algorithmName="SHA-512" hashValue="G0jVyTw6NQmLHnh1dVqjUrzEJspzwfmDldlOn2fPscendgeUlNAikV8Hsal7GD7YlQlX7d4ae70uFEphYTuQEQ==" saltValue="8yKoT42bwV/9iYT5CO/NT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521</v>
      </c>
      <c r="J40" s="101" t="s">
        <v>522</v>
      </c>
      <c r="K40" s="101" t="s">
        <v>523</v>
      </c>
      <c r="L40" s="101" t="s">
        <v>524</v>
      </c>
      <c r="M40" s="102" t="s">
        <v>525</v>
      </c>
    </row>
    <row r="41" spans="2:13" ht="27.75" customHeight="1" x14ac:dyDescent="0.15">
      <c r="B41" s="1169" t="s">
        <v>30</v>
      </c>
      <c r="C41" s="1170"/>
      <c r="D41" s="103"/>
      <c r="E41" s="1175" t="s">
        <v>31</v>
      </c>
      <c r="F41" s="1175"/>
      <c r="G41" s="1175"/>
      <c r="H41" s="1176"/>
      <c r="I41" s="342">
        <v>27885</v>
      </c>
      <c r="J41" s="343">
        <v>27796</v>
      </c>
      <c r="K41" s="343">
        <v>28849</v>
      </c>
      <c r="L41" s="343">
        <v>29482</v>
      </c>
      <c r="M41" s="344">
        <v>31759</v>
      </c>
    </row>
    <row r="42" spans="2:13" ht="27.75" customHeight="1" x14ac:dyDescent="0.15">
      <c r="B42" s="1171"/>
      <c r="C42" s="1172"/>
      <c r="D42" s="104"/>
      <c r="E42" s="1177" t="s">
        <v>32</v>
      </c>
      <c r="F42" s="1177"/>
      <c r="G42" s="1177"/>
      <c r="H42" s="1178"/>
      <c r="I42" s="345">
        <v>1258</v>
      </c>
      <c r="J42" s="346">
        <v>1659</v>
      </c>
      <c r="K42" s="346">
        <v>2564</v>
      </c>
      <c r="L42" s="346">
        <v>3683</v>
      </c>
      <c r="M42" s="347">
        <v>3972</v>
      </c>
    </row>
    <row r="43" spans="2:13" ht="27.75" customHeight="1" x14ac:dyDescent="0.15">
      <c r="B43" s="1171"/>
      <c r="C43" s="1172"/>
      <c r="D43" s="104"/>
      <c r="E43" s="1177" t="s">
        <v>33</v>
      </c>
      <c r="F43" s="1177"/>
      <c r="G43" s="1177"/>
      <c r="H43" s="1178"/>
      <c r="I43" s="345" t="s">
        <v>482</v>
      </c>
      <c r="J43" s="346" t="s">
        <v>482</v>
      </c>
      <c r="K43" s="346" t="s">
        <v>482</v>
      </c>
      <c r="L43" s="346" t="s">
        <v>482</v>
      </c>
      <c r="M43" s="347" t="s">
        <v>482</v>
      </c>
    </row>
    <row r="44" spans="2:13" ht="27.75" customHeight="1" x14ac:dyDescent="0.15">
      <c r="B44" s="1171"/>
      <c r="C44" s="1172"/>
      <c r="D44" s="104"/>
      <c r="E44" s="1177" t="s">
        <v>34</v>
      </c>
      <c r="F44" s="1177"/>
      <c r="G44" s="1177"/>
      <c r="H44" s="1178"/>
      <c r="I44" s="345">
        <v>1247</v>
      </c>
      <c r="J44" s="346">
        <v>1456</v>
      </c>
      <c r="K44" s="346">
        <v>1569</v>
      </c>
      <c r="L44" s="346">
        <v>1856</v>
      </c>
      <c r="M44" s="347">
        <v>1945</v>
      </c>
    </row>
    <row r="45" spans="2:13" ht="27.75" customHeight="1" x14ac:dyDescent="0.15">
      <c r="B45" s="1171"/>
      <c r="C45" s="1172"/>
      <c r="D45" s="104"/>
      <c r="E45" s="1177" t="s">
        <v>35</v>
      </c>
      <c r="F45" s="1177"/>
      <c r="G45" s="1177"/>
      <c r="H45" s="1178"/>
      <c r="I45" s="345">
        <v>13977</v>
      </c>
      <c r="J45" s="346">
        <v>15327</v>
      </c>
      <c r="K45" s="346">
        <v>13984</v>
      </c>
      <c r="L45" s="346">
        <v>14851</v>
      </c>
      <c r="M45" s="347">
        <v>15292</v>
      </c>
    </row>
    <row r="46" spans="2:13" ht="27.75" customHeight="1" x14ac:dyDescent="0.15">
      <c r="B46" s="1171"/>
      <c r="C46" s="1172"/>
      <c r="D46" s="105"/>
      <c r="E46" s="1177" t="s">
        <v>36</v>
      </c>
      <c r="F46" s="1177"/>
      <c r="G46" s="1177"/>
      <c r="H46" s="1178"/>
      <c r="I46" s="345" t="s">
        <v>482</v>
      </c>
      <c r="J46" s="346" t="s">
        <v>482</v>
      </c>
      <c r="K46" s="346" t="s">
        <v>482</v>
      </c>
      <c r="L46" s="346" t="s">
        <v>482</v>
      </c>
      <c r="M46" s="347" t="s">
        <v>482</v>
      </c>
    </row>
    <row r="47" spans="2:13" ht="27.75" customHeight="1" x14ac:dyDescent="0.15">
      <c r="B47" s="1171"/>
      <c r="C47" s="1172"/>
      <c r="D47" s="106"/>
      <c r="E47" s="1179" t="s">
        <v>37</v>
      </c>
      <c r="F47" s="1180"/>
      <c r="G47" s="1180"/>
      <c r="H47" s="1181"/>
      <c r="I47" s="345" t="s">
        <v>482</v>
      </c>
      <c r="J47" s="346" t="s">
        <v>482</v>
      </c>
      <c r="K47" s="346" t="s">
        <v>482</v>
      </c>
      <c r="L47" s="346" t="s">
        <v>482</v>
      </c>
      <c r="M47" s="347" t="s">
        <v>482</v>
      </c>
    </row>
    <row r="48" spans="2:13" ht="27.75" customHeight="1" x14ac:dyDescent="0.15">
      <c r="B48" s="1171"/>
      <c r="C48" s="1172"/>
      <c r="D48" s="104"/>
      <c r="E48" s="1177" t="s">
        <v>38</v>
      </c>
      <c r="F48" s="1177"/>
      <c r="G48" s="1177"/>
      <c r="H48" s="1178"/>
      <c r="I48" s="345" t="s">
        <v>482</v>
      </c>
      <c r="J48" s="346" t="s">
        <v>482</v>
      </c>
      <c r="K48" s="346" t="s">
        <v>482</v>
      </c>
      <c r="L48" s="346" t="s">
        <v>482</v>
      </c>
      <c r="M48" s="347" t="s">
        <v>482</v>
      </c>
    </row>
    <row r="49" spans="2:13" ht="27.75" customHeight="1" x14ac:dyDescent="0.15">
      <c r="B49" s="1173"/>
      <c r="C49" s="1174"/>
      <c r="D49" s="104"/>
      <c r="E49" s="1177" t="s">
        <v>39</v>
      </c>
      <c r="F49" s="1177"/>
      <c r="G49" s="1177"/>
      <c r="H49" s="1178"/>
      <c r="I49" s="345" t="s">
        <v>482</v>
      </c>
      <c r="J49" s="346" t="s">
        <v>482</v>
      </c>
      <c r="K49" s="346" t="s">
        <v>482</v>
      </c>
      <c r="L49" s="346" t="s">
        <v>482</v>
      </c>
      <c r="M49" s="347" t="s">
        <v>482</v>
      </c>
    </row>
    <row r="50" spans="2:13" ht="27.75" customHeight="1" x14ac:dyDescent="0.15">
      <c r="B50" s="1182" t="s">
        <v>40</v>
      </c>
      <c r="C50" s="1183"/>
      <c r="D50" s="107"/>
      <c r="E50" s="1177" t="s">
        <v>41</v>
      </c>
      <c r="F50" s="1177"/>
      <c r="G50" s="1177"/>
      <c r="H50" s="1178"/>
      <c r="I50" s="345">
        <v>66420</v>
      </c>
      <c r="J50" s="346">
        <v>64219</v>
      </c>
      <c r="K50" s="346">
        <v>67830</v>
      </c>
      <c r="L50" s="346">
        <v>80925</v>
      </c>
      <c r="M50" s="347">
        <v>82708</v>
      </c>
    </row>
    <row r="51" spans="2:13" ht="27.75" customHeight="1" x14ac:dyDescent="0.15">
      <c r="B51" s="1171"/>
      <c r="C51" s="1172"/>
      <c r="D51" s="104"/>
      <c r="E51" s="1177" t="s">
        <v>42</v>
      </c>
      <c r="F51" s="1177"/>
      <c r="G51" s="1177"/>
      <c r="H51" s="1178"/>
      <c r="I51" s="345" t="s">
        <v>482</v>
      </c>
      <c r="J51" s="346" t="s">
        <v>482</v>
      </c>
      <c r="K51" s="346" t="s">
        <v>482</v>
      </c>
      <c r="L51" s="346" t="s">
        <v>482</v>
      </c>
      <c r="M51" s="347" t="s">
        <v>482</v>
      </c>
    </row>
    <row r="52" spans="2:13" ht="27.75" customHeight="1" x14ac:dyDescent="0.15">
      <c r="B52" s="1173"/>
      <c r="C52" s="1174"/>
      <c r="D52" s="104"/>
      <c r="E52" s="1177" t="s">
        <v>43</v>
      </c>
      <c r="F52" s="1177"/>
      <c r="G52" s="1177"/>
      <c r="H52" s="1178"/>
      <c r="I52" s="345">
        <v>49380</v>
      </c>
      <c r="J52" s="346">
        <v>46327</v>
      </c>
      <c r="K52" s="346">
        <v>50393</v>
      </c>
      <c r="L52" s="346">
        <v>49105</v>
      </c>
      <c r="M52" s="347">
        <v>46662</v>
      </c>
    </row>
    <row r="53" spans="2:13" ht="27.75" customHeight="1" thickBot="1" x14ac:dyDescent="0.2">
      <c r="B53" s="1184" t="s">
        <v>19</v>
      </c>
      <c r="C53" s="1185"/>
      <c r="D53" s="108"/>
      <c r="E53" s="1186" t="s">
        <v>44</v>
      </c>
      <c r="F53" s="1186"/>
      <c r="G53" s="1186"/>
      <c r="H53" s="1187"/>
      <c r="I53" s="348">
        <v>-71434</v>
      </c>
      <c r="J53" s="349">
        <v>-64308</v>
      </c>
      <c r="K53" s="349">
        <v>-71257</v>
      </c>
      <c r="L53" s="349">
        <v>-80158</v>
      </c>
      <c r="M53" s="350">
        <v>-76402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5Oco6TfdGiMM2xpG3bszUNdJeTuJIiYWoFJvEmZr1kvr/DWdsZHvGkc6r+qRhSJZ4pN2sL1z40qyjC27cdP5g==" saltValue="mhf3rsUH6zOeV2aPYEYr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523</v>
      </c>
      <c r="G54" s="117" t="s">
        <v>524</v>
      </c>
      <c r="H54" s="118" t="s">
        <v>525</v>
      </c>
    </row>
    <row r="55" spans="2:8" ht="52.5" customHeight="1" x14ac:dyDescent="0.15">
      <c r="B55" s="119"/>
      <c r="C55" s="1196" t="s">
        <v>46</v>
      </c>
      <c r="D55" s="1196"/>
      <c r="E55" s="1197"/>
      <c r="F55" s="120">
        <v>17799</v>
      </c>
      <c r="G55" s="120">
        <v>20011</v>
      </c>
      <c r="H55" s="121">
        <v>21413</v>
      </c>
    </row>
    <row r="56" spans="2:8" ht="52.5" customHeight="1" x14ac:dyDescent="0.15">
      <c r="B56" s="122"/>
      <c r="C56" s="1198" t="s">
        <v>47</v>
      </c>
      <c r="D56" s="1198"/>
      <c r="E56" s="1199"/>
      <c r="F56" s="123">
        <v>1661</v>
      </c>
      <c r="G56" s="123">
        <v>1523</v>
      </c>
      <c r="H56" s="124">
        <v>1385</v>
      </c>
    </row>
    <row r="57" spans="2:8" ht="53.25" customHeight="1" x14ac:dyDescent="0.15">
      <c r="B57" s="122"/>
      <c r="C57" s="1200" t="s">
        <v>48</v>
      </c>
      <c r="D57" s="1200"/>
      <c r="E57" s="1201"/>
      <c r="F57" s="125">
        <v>44173</v>
      </c>
      <c r="G57" s="125">
        <v>54236</v>
      </c>
      <c r="H57" s="126">
        <v>54018</v>
      </c>
    </row>
    <row r="58" spans="2:8" ht="45.75" customHeight="1" x14ac:dyDescent="0.15">
      <c r="B58" s="127"/>
      <c r="C58" s="1188" t="s">
        <v>554</v>
      </c>
      <c r="D58" s="1189"/>
      <c r="E58" s="1190"/>
      <c r="F58" s="128" t="s">
        <v>482</v>
      </c>
      <c r="G58" s="128" t="s">
        <v>482</v>
      </c>
      <c r="H58" s="129">
        <v>19950</v>
      </c>
    </row>
    <row r="59" spans="2:8" ht="45.75" customHeight="1" x14ac:dyDescent="0.15">
      <c r="B59" s="127"/>
      <c r="C59" s="1188" t="s">
        <v>555</v>
      </c>
      <c r="D59" s="1189"/>
      <c r="E59" s="1190"/>
      <c r="F59" s="128">
        <v>13922</v>
      </c>
      <c r="G59" s="128">
        <v>20052</v>
      </c>
      <c r="H59" s="129">
        <v>17331</v>
      </c>
    </row>
    <row r="60" spans="2:8" ht="45.75" customHeight="1" x14ac:dyDescent="0.15">
      <c r="B60" s="127"/>
      <c r="C60" s="1188" t="s">
        <v>556</v>
      </c>
      <c r="D60" s="1189"/>
      <c r="E60" s="1190"/>
      <c r="F60" s="128">
        <v>8634</v>
      </c>
      <c r="G60" s="128">
        <v>8743</v>
      </c>
      <c r="H60" s="129">
        <v>7365</v>
      </c>
    </row>
    <row r="61" spans="2:8" ht="45.75" customHeight="1" x14ac:dyDescent="0.15">
      <c r="B61" s="127"/>
      <c r="C61" s="1188" t="s">
        <v>557</v>
      </c>
      <c r="D61" s="1189"/>
      <c r="E61" s="1190"/>
      <c r="F61" s="128">
        <v>19843</v>
      </c>
      <c r="G61" s="128">
        <v>23643</v>
      </c>
      <c r="H61" s="129">
        <v>6759</v>
      </c>
    </row>
    <row r="62" spans="2:8" ht="45.75" customHeight="1" thickBot="1" x14ac:dyDescent="0.2">
      <c r="B62" s="130"/>
      <c r="C62" s="1191" t="s">
        <v>558</v>
      </c>
      <c r="D62" s="1192"/>
      <c r="E62" s="1193"/>
      <c r="F62" s="131">
        <v>1514</v>
      </c>
      <c r="G62" s="131">
        <v>1541</v>
      </c>
      <c r="H62" s="132">
        <v>1471</v>
      </c>
    </row>
    <row r="63" spans="2:8" ht="52.5" customHeight="1" thickBot="1" x14ac:dyDescent="0.2">
      <c r="B63" s="133"/>
      <c r="C63" s="1194" t="s">
        <v>49</v>
      </c>
      <c r="D63" s="1194"/>
      <c r="E63" s="1195"/>
      <c r="F63" s="134">
        <v>63633</v>
      </c>
      <c r="G63" s="134">
        <v>75769</v>
      </c>
      <c r="H63" s="135">
        <v>76817</v>
      </c>
    </row>
    <row r="64" spans="2:8" x14ac:dyDescent="0.15"/>
  </sheetData>
  <sheetProtection algorithmName="SHA-512" hashValue="SdZoGbWF1WHJOXfMWsYiidoxPb3/E/irUdgry4d1Y6dhyESk6CXeQCspRxZue/mVyYz4NyFwJJUwyVHPlLPk4g==" saltValue="by2n//xC6TxR3T4Xm4eF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520</v>
      </c>
      <c r="G2" s="149"/>
      <c r="H2" s="150"/>
    </row>
    <row r="3" spans="1:8" x14ac:dyDescent="0.15">
      <c r="A3" s="146" t="s">
        <v>513</v>
      </c>
      <c r="B3" s="151"/>
      <c r="C3" s="152"/>
      <c r="D3" s="153">
        <v>53103</v>
      </c>
      <c r="E3" s="154"/>
      <c r="F3" s="155">
        <v>51681</v>
      </c>
      <c r="G3" s="156"/>
      <c r="H3" s="157"/>
    </row>
    <row r="4" spans="1:8" x14ac:dyDescent="0.15">
      <c r="A4" s="158"/>
      <c r="B4" s="159"/>
      <c r="C4" s="160"/>
      <c r="D4" s="161">
        <v>34619</v>
      </c>
      <c r="E4" s="162"/>
      <c r="F4" s="163">
        <v>37226</v>
      </c>
      <c r="G4" s="164"/>
      <c r="H4" s="165"/>
    </row>
    <row r="5" spans="1:8" x14ac:dyDescent="0.15">
      <c r="A5" s="146" t="s">
        <v>515</v>
      </c>
      <c r="B5" s="151"/>
      <c r="C5" s="152"/>
      <c r="D5" s="153">
        <v>47904</v>
      </c>
      <c r="E5" s="154"/>
      <c r="F5" s="155">
        <v>50465</v>
      </c>
      <c r="G5" s="156"/>
      <c r="H5" s="157"/>
    </row>
    <row r="6" spans="1:8" x14ac:dyDescent="0.15">
      <c r="A6" s="158"/>
      <c r="B6" s="159"/>
      <c r="C6" s="160"/>
      <c r="D6" s="161">
        <v>30618</v>
      </c>
      <c r="E6" s="162"/>
      <c r="F6" s="163">
        <v>34193</v>
      </c>
      <c r="G6" s="164"/>
      <c r="H6" s="165"/>
    </row>
    <row r="7" spans="1:8" x14ac:dyDescent="0.15">
      <c r="A7" s="146" t="s">
        <v>516</v>
      </c>
      <c r="B7" s="151"/>
      <c r="C7" s="152"/>
      <c r="D7" s="153">
        <v>40368</v>
      </c>
      <c r="E7" s="154"/>
      <c r="F7" s="155">
        <v>51679</v>
      </c>
      <c r="G7" s="156"/>
      <c r="H7" s="157"/>
    </row>
    <row r="8" spans="1:8" x14ac:dyDescent="0.15">
      <c r="A8" s="158"/>
      <c r="B8" s="159"/>
      <c r="C8" s="160"/>
      <c r="D8" s="161">
        <v>24010</v>
      </c>
      <c r="E8" s="162"/>
      <c r="F8" s="163">
        <v>35132</v>
      </c>
      <c r="G8" s="164"/>
      <c r="H8" s="165"/>
    </row>
    <row r="9" spans="1:8" x14ac:dyDescent="0.15">
      <c r="A9" s="146" t="s">
        <v>517</v>
      </c>
      <c r="B9" s="151"/>
      <c r="C9" s="152"/>
      <c r="D9" s="153">
        <v>42391</v>
      </c>
      <c r="E9" s="154"/>
      <c r="F9" s="155">
        <v>49665</v>
      </c>
      <c r="G9" s="156"/>
      <c r="H9" s="157"/>
    </row>
    <row r="10" spans="1:8" x14ac:dyDescent="0.15">
      <c r="A10" s="158"/>
      <c r="B10" s="159"/>
      <c r="C10" s="160"/>
      <c r="D10" s="161">
        <v>29128</v>
      </c>
      <c r="E10" s="162"/>
      <c r="F10" s="163">
        <v>34678</v>
      </c>
      <c r="G10" s="164"/>
      <c r="H10" s="165"/>
    </row>
    <row r="11" spans="1:8" x14ac:dyDescent="0.15">
      <c r="A11" s="146" t="s">
        <v>518</v>
      </c>
      <c r="B11" s="151"/>
      <c r="C11" s="152"/>
      <c r="D11" s="153">
        <v>76737</v>
      </c>
      <c r="E11" s="154"/>
      <c r="F11" s="155">
        <v>63439</v>
      </c>
      <c r="G11" s="156"/>
      <c r="H11" s="157"/>
    </row>
    <row r="12" spans="1:8" x14ac:dyDescent="0.15">
      <c r="A12" s="158"/>
      <c r="B12" s="159"/>
      <c r="C12" s="166"/>
      <c r="D12" s="161">
        <v>46044</v>
      </c>
      <c r="E12" s="162"/>
      <c r="F12" s="163">
        <v>46463</v>
      </c>
      <c r="G12" s="164"/>
      <c r="H12" s="165"/>
    </row>
    <row r="13" spans="1:8" x14ac:dyDescent="0.15">
      <c r="A13" s="146"/>
      <c r="B13" s="151"/>
      <c r="C13" s="152"/>
      <c r="D13" s="153">
        <v>52101</v>
      </c>
      <c r="E13" s="154"/>
      <c r="F13" s="155">
        <v>53386</v>
      </c>
      <c r="G13" s="167"/>
      <c r="H13" s="157"/>
    </row>
    <row r="14" spans="1:8" x14ac:dyDescent="0.15">
      <c r="A14" s="158"/>
      <c r="B14" s="159"/>
      <c r="C14" s="160"/>
      <c r="D14" s="161">
        <v>32884</v>
      </c>
      <c r="E14" s="162"/>
      <c r="F14" s="163">
        <v>37538</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4.7</v>
      </c>
      <c r="C19" s="168">
        <f>ROUND(VALUE(SUBSTITUTE(実質収支比率等に係る経年分析!G$48,"▲","-")),2)</f>
        <v>7.55</v>
      </c>
      <c r="D19" s="168">
        <f>ROUND(VALUE(SUBSTITUTE(実質収支比率等に係る経年分析!H$48,"▲","-")),2)</f>
        <v>9.07</v>
      </c>
      <c r="E19" s="168">
        <f>ROUND(VALUE(SUBSTITUTE(実質収支比率等に係る経年分析!I$48,"▲","-")),2)</f>
        <v>9.1</v>
      </c>
      <c r="F19" s="168">
        <f>ROUND(VALUE(SUBSTITUTE(実質収支比率等に係る経年分析!J$48,"▲","-")),2)</f>
        <v>7.69</v>
      </c>
    </row>
    <row r="20" spans="1:11" x14ac:dyDescent="0.15">
      <c r="A20" s="168" t="s">
        <v>53</v>
      </c>
      <c r="B20" s="168">
        <f>ROUND(VALUE(SUBSTITUTE(実質収支比率等に係る経年分析!F$47,"▲","-")),2)</f>
        <v>20.07</v>
      </c>
      <c r="C20" s="168">
        <f>ROUND(VALUE(SUBSTITUTE(実質収支比率等に係る経年分析!G$47,"▲","-")),2)</f>
        <v>19.63</v>
      </c>
      <c r="D20" s="168">
        <f>ROUND(VALUE(SUBSTITUTE(実質収支比率等に係る経年分析!H$47,"▲","-")),2)</f>
        <v>19.25</v>
      </c>
      <c r="E20" s="168">
        <f>ROUND(VALUE(SUBSTITUTE(実質収支比率等に係る経年分析!I$47,"▲","-")),2)</f>
        <v>20.88</v>
      </c>
      <c r="F20" s="168">
        <f>ROUND(VALUE(SUBSTITUTE(実質収支比率等に係る経年分析!J$47,"▲","-")),2)</f>
        <v>21.05</v>
      </c>
    </row>
    <row r="21" spans="1:11" x14ac:dyDescent="0.15">
      <c r="A21" s="168" t="s">
        <v>54</v>
      </c>
      <c r="B21" s="168">
        <f>IF(ISNUMBER(VALUE(SUBSTITUTE(実質収支比率等に係る経年分析!F$49,"▲","-"))),ROUND(VALUE(SUBSTITUTE(実質収支比率等に係る経年分析!F$49,"▲","-")),2),NA())</f>
        <v>-2.5299999999999998</v>
      </c>
      <c r="C21" s="168">
        <f>IF(ISNUMBER(VALUE(SUBSTITUTE(実質収支比率等に係る経年分析!G$49,"▲","-"))),ROUND(VALUE(SUBSTITUTE(実質収支比率等に係る経年分析!G$49,"▲","-")),2),NA())</f>
        <v>-0.65</v>
      </c>
      <c r="D21" s="168">
        <f>IF(ISNUMBER(VALUE(SUBSTITUTE(実質収支比率等に係る経年分析!H$49,"▲","-"))),ROUND(VALUE(SUBSTITUTE(実質収支比率等に係る経年分析!H$49,"▲","-")),2),NA())</f>
        <v>-1.39</v>
      </c>
      <c r="E21" s="168">
        <f>IF(ISNUMBER(VALUE(SUBSTITUTE(実質収支比率等に係る経年分析!I$49,"▲","-"))),ROUND(VALUE(SUBSTITUTE(実質収支比率等に係る経年分析!I$49,"▲","-")),2),NA())</f>
        <v>-1.72</v>
      </c>
      <c r="F21" s="168">
        <f>IF(ISNUMBER(VALUE(SUBSTITUTE(実質収支比率等に係る経年分析!J$49,"▲","-"))),ROUND(VALUE(SUBSTITUTE(実質収支比率等に係る経年分析!J$49,"▲","-")),2),NA())</f>
        <v>-3.78</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e">
        <f>IF(連結実質赤字比率に係る赤字・黒字の構成分析!C$38="",NA(),連結実質赤字比率に係る赤字・黒字の構成分析!C$38)</f>
        <v>#N/A</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#VALUE!</v>
      </c>
      <c r="E32" s="169" t="e">
        <f>IF(ROUND(VALUE(SUBSTITUTE(連結実質赤字比率に係る赤字・黒字の構成分析!G$38,"▲", "-")), 2) &gt;= 0, ABS(ROUND(VALUE(SUBSTITUTE(連結実質赤字比率に係る赤字・黒字の構成分析!G$38,"▲", "-")), 2)), NA())</f>
        <v>#VALUE!</v>
      </c>
      <c r="F32" s="169" t="e">
        <f>IF(ROUND(VALUE(SUBSTITUTE(連結実質赤字比率に係る赤字・黒字の構成分析!H$38,"▲", "-")), 2) &lt; 0, ABS(ROUND(VALUE(SUBSTITUTE(連結実質赤字比率に係る赤字・黒字の構成分析!H$38,"▲", "-")), 2)), NA())</f>
        <v>#VALUE!</v>
      </c>
      <c r="G32" s="169" t="e">
        <f>IF(ROUND(VALUE(SUBSTITUTE(連結実質赤字比率に係る赤字・黒字の構成分析!H$38,"▲", "-")), 2) &gt;= 0, ABS(ROUND(VALUE(SUBSTITUTE(連結実質赤字比率に係る赤字・黒字の構成分析!H$38,"▲", "-")), 2)), NA())</f>
        <v>#VALUE!</v>
      </c>
      <c r="H32" s="169" t="e">
        <f>IF(ROUND(VALUE(SUBSTITUTE(連結実質赤字比率に係る赤字・黒字の構成分析!I$38,"▲", "-")), 2) &lt; 0, ABS(ROUND(VALUE(SUBSTITUTE(連結実質赤字比率に係る赤字・黒字の構成分析!I$38,"▲", "-")), 2)), NA())</f>
        <v>#VALUE!</v>
      </c>
      <c r="I32" s="169" t="e">
        <f>IF(ROUND(VALUE(SUBSTITUTE(連結実質赤字比率に係る赤字・黒字の構成分析!I$38,"▲", "-")), 2) &gt;= 0, ABS(ROUND(VALUE(SUBSTITUTE(連結実質赤字比率に係る赤字・黒字の構成分析!I$38,"▲", "-")), 2)), NA())</f>
        <v>#VALUE!</v>
      </c>
      <c r="J32" s="169" t="e">
        <f>IF(ROUND(VALUE(SUBSTITUTE(連結実質赤字比率に係る赤字・黒字の構成分析!J$38,"▲", "-")), 2) &lt; 0, ABS(ROUND(VALUE(SUBSTITUTE(連結実質赤字比率に係る赤字・黒字の構成分析!J$38,"▲", "-")), 2)), NA())</f>
        <v>#VALUE!</v>
      </c>
      <c r="K32" s="169" t="e">
        <f>IF(ROUND(VALUE(SUBSTITUTE(連結実質赤字比率に係る赤字・黒字の構成分析!J$38,"▲", "-")), 2) &gt;= 0, ABS(ROUND(VALUE(SUBSTITUTE(連結実質赤字比率に係る赤字・黒字の構成分析!J$38,"▲", "-")), 2)), NA())</f>
        <v>#VALUE!</v>
      </c>
    </row>
    <row r="33" spans="1:16" x14ac:dyDescent="0.15">
      <c r="A33" s="169" t="str">
        <f>IF(連結実質赤字比率に係る赤字・黒字の構成分析!C$37="",NA(),連結実質赤字比率に係る赤字・黒字の構成分析!C$37)</f>
        <v>後期高齢者医療会計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0.32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v>
      </c>
    </row>
    <row r="34" spans="1:16" x14ac:dyDescent="0.15">
      <c r="A34" s="169" t="str">
        <f>IF(連結実質赤字比率に係る赤字・黒字の構成分析!C$36="",NA(),連結実質赤字比率に係る赤字・黒字の構成分析!C$36)</f>
        <v>国民健康保険事業会計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0.75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0.63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1.28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0.66</v>
      </c>
    </row>
    <row r="35" spans="1:16" x14ac:dyDescent="0.15">
      <c r="A35" s="169" t="str">
        <f>IF(連結実質赤字比率に係る赤字・黒字の構成分析!C$35="",NA(),連結実質赤字比率に係る赤字・黒字の構成分析!C$35)</f>
        <v>介護保険会計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2.31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2.64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2.12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1.91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1.36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7.54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9.07</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9.09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7.69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5991</v>
      </c>
      <c r="E42" s="170"/>
      <c r="F42" s="170"/>
      <c r="G42" s="170">
        <f>'実質公債費比率（分子）の構造'!L$52</f>
        <v>5937</v>
      </c>
      <c r="H42" s="170"/>
      <c r="I42" s="170"/>
      <c r="J42" s="170">
        <f>'実質公債費比率（分子）の構造'!M$52</f>
        <v>5744</v>
      </c>
      <c r="K42" s="170"/>
      <c r="L42" s="170"/>
      <c r="M42" s="170">
        <f>'実質公債費比率（分子）の構造'!N$52</f>
        <v>5215</v>
      </c>
      <c r="N42" s="170"/>
      <c r="O42" s="170"/>
      <c r="P42" s="170">
        <f>'実質公債費比率（分子）の構造'!O$52</f>
        <v>4764</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15</v>
      </c>
      <c r="C44" s="170"/>
      <c r="D44" s="170"/>
      <c r="E44" s="170">
        <f>'実質公債費比率（分子）の構造'!L$50</f>
        <v>15</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100</v>
      </c>
      <c r="C45" s="170"/>
      <c r="D45" s="170"/>
      <c r="E45" s="170">
        <f>'実質公債費比率（分子）の構造'!L$49</f>
        <v>112</v>
      </c>
      <c r="F45" s="170"/>
      <c r="G45" s="170"/>
      <c r="H45" s="170">
        <f>'実質公債費比率（分子）の構造'!M$49</f>
        <v>102</v>
      </c>
      <c r="I45" s="170"/>
      <c r="J45" s="170"/>
      <c r="K45" s="170">
        <f>'実質公債費比率（分子）の構造'!N$49</f>
        <v>102</v>
      </c>
      <c r="L45" s="170"/>
      <c r="M45" s="170"/>
      <c r="N45" s="170">
        <f>'実質公債費比率（分子）の構造'!O$49</f>
        <v>128</v>
      </c>
      <c r="O45" s="170"/>
      <c r="P45" s="170"/>
    </row>
    <row r="46" spans="1:16" x14ac:dyDescent="0.15">
      <c r="A46" s="170" t="s">
        <v>64</v>
      </c>
      <c r="B46" s="170" t="str">
        <f>'実質公債費比率（分子）の構造'!K$48</f>
        <v>-</v>
      </c>
      <c r="C46" s="170"/>
      <c r="D46" s="170"/>
      <c r="E46" s="170" t="str">
        <f>'実質公債費比率（分子）の構造'!L$48</f>
        <v>-</v>
      </c>
      <c r="F46" s="170"/>
      <c r="G46" s="170"/>
      <c r="H46" s="170" t="str">
        <f>'実質公債費比率（分子）の構造'!M$48</f>
        <v>-</v>
      </c>
      <c r="I46" s="170"/>
      <c r="J46" s="170"/>
      <c r="K46" s="170" t="str">
        <f>'実質公債費比率（分子）の構造'!N$48</f>
        <v>-</v>
      </c>
      <c r="L46" s="170"/>
      <c r="M46" s="170"/>
      <c r="N46" s="170" t="str">
        <f>'実質公債費比率（分子）の構造'!O$48</f>
        <v>-</v>
      </c>
      <c r="O46" s="170"/>
      <c r="P46" s="170"/>
    </row>
    <row r="47" spans="1:16" x14ac:dyDescent="0.15">
      <c r="A47" s="170" t="s">
        <v>12</v>
      </c>
      <c r="B47" s="170">
        <f>'実質公債費比率（分子）の構造'!K$47</f>
        <v>87</v>
      </c>
      <c r="C47" s="170"/>
      <c r="D47" s="170"/>
      <c r="E47" s="170">
        <f>'実質公債費比率（分子）の構造'!L$47</f>
        <v>167</v>
      </c>
      <c r="F47" s="170"/>
      <c r="G47" s="170"/>
      <c r="H47" s="170">
        <f>'実質公債費比率（分子）の構造'!M$47</f>
        <v>156</v>
      </c>
      <c r="I47" s="170"/>
      <c r="J47" s="170"/>
      <c r="K47" s="170">
        <f>'実質公債費比率（分子）の構造'!N$47</f>
        <v>194</v>
      </c>
      <c r="L47" s="170"/>
      <c r="M47" s="170"/>
      <c r="N47" s="170">
        <f>'実質公債費比率（分子）の構造'!O$47</f>
        <v>194</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3201</v>
      </c>
      <c r="C49" s="170"/>
      <c r="D49" s="170"/>
      <c r="E49" s="170">
        <f>'実質公債費比率（分子）の構造'!L$45</f>
        <v>3136</v>
      </c>
      <c r="F49" s="170"/>
      <c r="G49" s="170"/>
      <c r="H49" s="170">
        <f>'実質公債費比率（分子）の構造'!M$45</f>
        <v>3174</v>
      </c>
      <c r="I49" s="170"/>
      <c r="J49" s="170"/>
      <c r="K49" s="170">
        <f>'実質公債費比率（分子）の構造'!N$45</f>
        <v>3110</v>
      </c>
      <c r="L49" s="170"/>
      <c r="M49" s="170"/>
      <c r="N49" s="170">
        <f>'実質公債費比率（分子）の構造'!O$45</f>
        <v>3069</v>
      </c>
      <c r="O49" s="170"/>
      <c r="P49" s="170"/>
    </row>
    <row r="50" spans="1:16" x14ac:dyDescent="0.15">
      <c r="A50" s="170" t="s">
        <v>67</v>
      </c>
      <c r="B50" s="170" t="e">
        <f>NA()</f>
        <v>#N/A</v>
      </c>
      <c r="C50" s="170">
        <f>IF(ISNUMBER('実質公債費比率（分子）の構造'!K$53),'実質公債費比率（分子）の構造'!K$53,NA())</f>
        <v>-2588</v>
      </c>
      <c r="D50" s="170" t="e">
        <f>NA()</f>
        <v>#N/A</v>
      </c>
      <c r="E50" s="170" t="e">
        <f>NA()</f>
        <v>#N/A</v>
      </c>
      <c r="F50" s="170">
        <f>IF(ISNUMBER('実質公債費比率（分子）の構造'!L$53),'実質公債費比率（分子）の構造'!L$53,NA())</f>
        <v>-2507</v>
      </c>
      <c r="G50" s="170" t="e">
        <f>NA()</f>
        <v>#N/A</v>
      </c>
      <c r="H50" s="170" t="e">
        <f>NA()</f>
        <v>#N/A</v>
      </c>
      <c r="I50" s="170">
        <f>IF(ISNUMBER('実質公債費比率（分子）の構造'!M$53),'実質公債費比率（分子）の構造'!M$53,NA())</f>
        <v>-2312</v>
      </c>
      <c r="J50" s="170" t="e">
        <f>NA()</f>
        <v>#N/A</v>
      </c>
      <c r="K50" s="170" t="e">
        <f>NA()</f>
        <v>#N/A</v>
      </c>
      <c r="L50" s="170">
        <f>IF(ISNUMBER('実質公債費比率（分子）の構造'!N$53),'実質公債費比率（分子）の構造'!N$53,NA())</f>
        <v>-1809</v>
      </c>
      <c r="M50" s="170" t="e">
        <f>NA()</f>
        <v>#N/A</v>
      </c>
      <c r="N50" s="170" t="e">
        <f>NA()</f>
        <v>#N/A</v>
      </c>
      <c r="O50" s="170">
        <f>IF(ISNUMBER('実質公債費比率（分子）の構造'!O$53),'実質公債費比率（分子）の構造'!O$53,NA())</f>
        <v>-1373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49380</v>
      </c>
      <c r="E56" s="169"/>
      <c r="F56" s="169"/>
      <c r="G56" s="169">
        <f>'将来負担比率（分子）の構造'!J$52</f>
        <v>46327</v>
      </c>
      <c r="H56" s="169"/>
      <c r="I56" s="169"/>
      <c r="J56" s="169">
        <f>'将来負担比率（分子）の構造'!K$52</f>
        <v>50393</v>
      </c>
      <c r="K56" s="169"/>
      <c r="L56" s="169"/>
      <c r="M56" s="169">
        <f>'将来負担比率（分子）の構造'!L$52</f>
        <v>49105</v>
      </c>
      <c r="N56" s="169"/>
      <c r="O56" s="169"/>
      <c r="P56" s="169">
        <f>'将来負担比率（分子）の構造'!M$52</f>
        <v>46662</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66420</v>
      </c>
      <c r="E58" s="169"/>
      <c r="F58" s="169"/>
      <c r="G58" s="169">
        <f>'将来負担比率（分子）の構造'!J$50</f>
        <v>64219</v>
      </c>
      <c r="H58" s="169"/>
      <c r="I58" s="169"/>
      <c r="J58" s="169">
        <f>'将来負担比率（分子）の構造'!K$50</f>
        <v>67830</v>
      </c>
      <c r="K58" s="169"/>
      <c r="L58" s="169"/>
      <c r="M58" s="169">
        <f>'将来負担比率（分子）の構造'!L$50</f>
        <v>80925</v>
      </c>
      <c r="N58" s="169"/>
      <c r="O58" s="169"/>
      <c r="P58" s="169">
        <f>'将来負担比率（分子）の構造'!M$50</f>
        <v>82708</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13977</v>
      </c>
      <c r="C62" s="169"/>
      <c r="D62" s="169"/>
      <c r="E62" s="169">
        <f>'将来負担比率（分子）の構造'!J$45</f>
        <v>15327</v>
      </c>
      <c r="F62" s="169"/>
      <c r="G62" s="169"/>
      <c r="H62" s="169">
        <f>'将来負担比率（分子）の構造'!K$45</f>
        <v>13984</v>
      </c>
      <c r="I62" s="169"/>
      <c r="J62" s="169"/>
      <c r="K62" s="169">
        <f>'将来負担比率（分子）の構造'!L$45</f>
        <v>14851</v>
      </c>
      <c r="L62" s="169"/>
      <c r="M62" s="169"/>
      <c r="N62" s="169">
        <f>'将来負担比率（分子）の構造'!M$45</f>
        <v>15292</v>
      </c>
      <c r="O62" s="169"/>
      <c r="P62" s="169"/>
    </row>
    <row r="63" spans="1:16" x14ac:dyDescent="0.15">
      <c r="A63" s="169" t="s">
        <v>34</v>
      </c>
      <c r="B63" s="169">
        <f>'将来負担比率（分子）の構造'!I$44</f>
        <v>1247</v>
      </c>
      <c r="C63" s="169"/>
      <c r="D63" s="169"/>
      <c r="E63" s="169">
        <f>'将来負担比率（分子）の構造'!J$44</f>
        <v>1456</v>
      </c>
      <c r="F63" s="169"/>
      <c r="G63" s="169"/>
      <c r="H63" s="169">
        <f>'将来負担比率（分子）の構造'!K$44</f>
        <v>1569</v>
      </c>
      <c r="I63" s="169"/>
      <c r="J63" s="169"/>
      <c r="K63" s="169">
        <f>'将来負担比率（分子）の構造'!L$44</f>
        <v>1856</v>
      </c>
      <c r="L63" s="169"/>
      <c r="M63" s="169"/>
      <c r="N63" s="169">
        <f>'将来負担比率（分子）の構造'!M$44</f>
        <v>1945</v>
      </c>
      <c r="O63" s="169"/>
      <c r="P63" s="169"/>
    </row>
    <row r="64" spans="1:16" x14ac:dyDescent="0.15">
      <c r="A64" s="169" t="s">
        <v>33</v>
      </c>
      <c r="B64" s="169" t="str">
        <f>'将来負担比率（分子）の構造'!I$43</f>
        <v>-</v>
      </c>
      <c r="C64" s="169"/>
      <c r="D64" s="169"/>
      <c r="E64" s="169" t="str">
        <f>'将来負担比率（分子）の構造'!J$43</f>
        <v>-</v>
      </c>
      <c r="F64" s="169"/>
      <c r="G64" s="169"/>
      <c r="H64" s="169" t="str">
        <f>'将来負担比率（分子）の構造'!K$43</f>
        <v>-</v>
      </c>
      <c r="I64" s="169"/>
      <c r="J64" s="169"/>
      <c r="K64" s="169" t="str">
        <f>'将来負担比率（分子）の構造'!L$43</f>
        <v>-</v>
      </c>
      <c r="L64" s="169"/>
      <c r="M64" s="169"/>
      <c r="N64" s="169" t="str">
        <f>'将来負担比率（分子）の構造'!M$43</f>
        <v>-</v>
      </c>
      <c r="O64" s="169"/>
      <c r="P64" s="169"/>
    </row>
    <row r="65" spans="1:16" x14ac:dyDescent="0.15">
      <c r="A65" s="169" t="s">
        <v>32</v>
      </c>
      <c r="B65" s="169">
        <f>'将来負担比率（分子）の構造'!I$42</f>
        <v>1258</v>
      </c>
      <c r="C65" s="169"/>
      <c r="D65" s="169"/>
      <c r="E65" s="169">
        <f>'将来負担比率（分子）の構造'!J$42</f>
        <v>1659</v>
      </c>
      <c r="F65" s="169"/>
      <c r="G65" s="169"/>
      <c r="H65" s="169">
        <f>'将来負担比率（分子）の構造'!K$42</f>
        <v>2564</v>
      </c>
      <c r="I65" s="169"/>
      <c r="J65" s="169"/>
      <c r="K65" s="169">
        <f>'将来負担比率（分子）の構造'!L$42</f>
        <v>3683</v>
      </c>
      <c r="L65" s="169"/>
      <c r="M65" s="169"/>
      <c r="N65" s="169">
        <f>'将来負担比率（分子）の構造'!M$42</f>
        <v>3972</v>
      </c>
      <c r="O65" s="169"/>
      <c r="P65" s="169"/>
    </row>
    <row r="66" spans="1:16" x14ac:dyDescent="0.15">
      <c r="A66" s="169" t="s">
        <v>31</v>
      </c>
      <c r="B66" s="169">
        <f>'将来負担比率（分子）の構造'!I$41</f>
        <v>27885</v>
      </c>
      <c r="C66" s="169"/>
      <c r="D66" s="169"/>
      <c r="E66" s="169">
        <f>'将来負担比率（分子）の構造'!J$41</f>
        <v>27796</v>
      </c>
      <c r="F66" s="169"/>
      <c r="G66" s="169"/>
      <c r="H66" s="169">
        <f>'将来負担比率（分子）の構造'!K$41</f>
        <v>28849</v>
      </c>
      <c r="I66" s="169"/>
      <c r="J66" s="169"/>
      <c r="K66" s="169">
        <f>'将来負担比率（分子）の構造'!L$41</f>
        <v>29482</v>
      </c>
      <c r="L66" s="169"/>
      <c r="M66" s="169"/>
      <c r="N66" s="169">
        <f>'将来負担比率（分子）の構造'!M$41</f>
        <v>31759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17799</v>
      </c>
      <c r="C72" s="173">
        <f>基金残高に係る経年分析!G55</f>
        <v>20011</v>
      </c>
      <c r="D72" s="173">
        <f>基金残高に係る経年分析!H55</f>
        <v>21413</v>
      </c>
    </row>
    <row r="73" spans="1:16" x14ac:dyDescent="0.15">
      <c r="A73" s="172" t="s">
        <v>74</v>
      </c>
      <c r="B73" s="173">
        <f>基金残高に係る経年分析!F56</f>
        <v>1661</v>
      </c>
      <c r="C73" s="173">
        <f>基金残高に係る経年分析!G56</f>
        <v>1523</v>
      </c>
      <c r="D73" s="173">
        <f>基金残高に係る経年分析!H56</f>
        <v>1385</v>
      </c>
    </row>
    <row r="74" spans="1:16" x14ac:dyDescent="0.15">
      <c r="A74" s="172" t="s">
        <v>75</v>
      </c>
      <c r="B74" s="173">
        <f>基金残高に係る経年分析!F57</f>
        <v>44173</v>
      </c>
      <c r="C74" s="173">
        <f>基金残高に係る経年分析!G57</f>
        <v>54236</v>
      </c>
      <c r="D74" s="173">
        <f>基金残高に係る経年分析!H57</f>
        <v>54018</v>
      </c>
    </row>
  </sheetData>
  <sheetProtection algorithmName="SHA-512" hashValue="xjI6nIClFu9n0h1fhwRT14S7IJy0q7pawxwdsjOSqOBnnE47QAAzBRsislM2DCtvnokM5n0rzDBX+askTBtinA==" saltValue="9uF5LMetN5an8O1lBKJj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14</vt:i4>
      </vt:variant>
    </vt:vector>
  </HeadingPairs>
  <TitlesOfParts>
    <vt:vector baseType="lpstr" size="14">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2025-02-19T01:49:11Z</dcterms:created>
  <dcterms:modified xsi:type="dcterms:W3CDTF">2025-04-01T04:41:36Z</dcterms:modified>
</cp:coreProperties>
</file>